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4FA16AF2-9972-401B-BEAC-0B2690FDD6DD}" xr6:coauthVersionLast="43" xr6:coauthVersionMax="43" xr10:uidLastSave="{00000000-0000-0000-0000-000000000000}"/>
  <bookViews>
    <workbookView xWindow="-110" yWindow="-110" windowWidth="19420" windowHeight="11020" xr2:uid="{00000000-000D-0000-FFFF-FFFF00000000}"/>
  </bookViews>
  <sheets>
    <sheet name="Projection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54" i="4" l="1"/>
  <c r="P54" i="4"/>
  <c r="O54" i="4"/>
  <c r="M54" i="4"/>
  <c r="U54" i="4" s="1"/>
  <c r="L54" i="4"/>
  <c r="T54" i="4" s="1"/>
  <c r="K54" i="4"/>
  <c r="S54" i="4" s="1"/>
  <c r="J54" i="4"/>
  <c r="H54" i="4"/>
  <c r="G54" i="4"/>
  <c r="F54" i="4"/>
  <c r="E54" i="4"/>
  <c r="D54" i="4"/>
  <c r="C54" i="4"/>
  <c r="W11" i="4"/>
  <c r="W10" i="4"/>
  <c r="W8" i="4"/>
  <c r="W6" i="4"/>
  <c r="W5" i="4"/>
  <c r="W4" i="4"/>
  <c r="V11" i="4"/>
  <c r="V10" i="4"/>
  <c r="V8" i="4"/>
  <c r="V6" i="4"/>
  <c r="V5" i="4"/>
  <c r="V4" i="4"/>
  <c r="U29" i="4"/>
  <c r="T29" i="4"/>
  <c r="S29" i="4"/>
  <c r="U53" i="4"/>
  <c r="T53" i="4"/>
  <c r="S53" i="4"/>
  <c r="U52" i="4"/>
  <c r="T52" i="4"/>
  <c r="S52" i="4"/>
  <c r="U51" i="4"/>
  <c r="T51" i="4"/>
  <c r="S51" i="4"/>
  <c r="U50" i="4"/>
  <c r="T50" i="4"/>
  <c r="S50" i="4"/>
  <c r="U49" i="4"/>
  <c r="T49" i="4"/>
  <c r="S49" i="4"/>
  <c r="U48" i="4"/>
  <c r="T48" i="4"/>
  <c r="S48" i="4"/>
  <c r="U47" i="4"/>
  <c r="T47" i="4"/>
  <c r="S47" i="4"/>
  <c r="U46" i="4"/>
  <c r="T46" i="4"/>
  <c r="S46" i="4"/>
  <c r="U45" i="4"/>
  <c r="T45" i="4"/>
  <c r="S45" i="4"/>
  <c r="U44" i="4"/>
  <c r="T44" i="4"/>
  <c r="S44" i="4"/>
  <c r="U43" i="4"/>
  <c r="T43" i="4"/>
  <c r="S43" i="4"/>
  <c r="U42" i="4"/>
  <c r="T42" i="4"/>
  <c r="S42" i="4"/>
  <c r="U41" i="4"/>
  <c r="T41" i="4"/>
  <c r="S41" i="4"/>
  <c r="U40" i="4"/>
  <c r="T40" i="4"/>
  <c r="S40" i="4"/>
  <c r="U39" i="4"/>
  <c r="T39" i="4"/>
  <c r="S39" i="4"/>
  <c r="U38" i="4"/>
  <c r="T38" i="4"/>
  <c r="S38" i="4"/>
  <c r="U37" i="4"/>
  <c r="T37" i="4"/>
  <c r="S37" i="4"/>
  <c r="U36" i="4"/>
  <c r="T36" i="4"/>
  <c r="S36" i="4"/>
  <c r="U35" i="4"/>
  <c r="T35" i="4"/>
  <c r="S35" i="4"/>
  <c r="U34" i="4"/>
  <c r="T34" i="4"/>
  <c r="S34" i="4"/>
  <c r="U33" i="4"/>
  <c r="T33" i="4"/>
  <c r="S33" i="4"/>
  <c r="U32" i="4"/>
  <c r="T32" i="4"/>
  <c r="S32" i="4"/>
  <c r="U31" i="4"/>
  <c r="T31" i="4"/>
  <c r="S31" i="4"/>
  <c r="U30" i="4"/>
  <c r="T30" i="4"/>
  <c r="S30" i="4"/>
  <c r="U28" i="4"/>
  <c r="T28" i="4"/>
  <c r="S28" i="4"/>
  <c r="U27" i="4"/>
  <c r="T27" i="4"/>
  <c r="S27" i="4"/>
  <c r="U26" i="4"/>
  <c r="T26" i="4"/>
  <c r="S26" i="4"/>
  <c r="U25" i="4"/>
  <c r="T25" i="4"/>
  <c r="S25" i="4"/>
  <c r="U24" i="4"/>
  <c r="T24" i="4"/>
  <c r="S24" i="4"/>
  <c r="U23" i="4"/>
  <c r="T23" i="4"/>
  <c r="S23" i="4"/>
  <c r="U22" i="4"/>
  <c r="T22" i="4"/>
  <c r="S22" i="4"/>
  <c r="U21" i="4"/>
  <c r="T21" i="4"/>
  <c r="S21" i="4"/>
  <c r="U20" i="4"/>
  <c r="T20" i="4"/>
  <c r="S20" i="4"/>
  <c r="U19" i="4"/>
  <c r="T19" i="4"/>
  <c r="S19" i="4"/>
  <c r="U18" i="4"/>
  <c r="T18" i="4"/>
  <c r="S18" i="4"/>
  <c r="U17" i="4"/>
  <c r="T17" i="4"/>
  <c r="S17" i="4"/>
  <c r="U16" i="4"/>
  <c r="T16" i="4"/>
  <c r="S16" i="4"/>
  <c r="U15" i="4"/>
  <c r="T15" i="4"/>
  <c r="S15" i="4"/>
  <c r="U14" i="4"/>
  <c r="T14" i="4"/>
  <c r="S14" i="4"/>
  <c r="U13" i="4"/>
  <c r="T13" i="4"/>
  <c r="S13" i="4"/>
  <c r="U12" i="4"/>
  <c r="T12" i="4"/>
  <c r="S12" i="4"/>
  <c r="U11" i="4"/>
  <c r="T11" i="4"/>
  <c r="S11" i="4"/>
  <c r="U10" i="4"/>
  <c r="T10" i="4"/>
  <c r="S10" i="4"/>
  <c r="U9" i="4"/>
  <c r="T9" i="4"/>
  <c r="S9" i="4"/>
  <c r="U8" i="4"/>
  <c r="T8" i="4"/>
  <c r="S8" i="4"/>
  <c r="U7" i="4"/>
  <c r="T7" i="4"/>
  <c r="S7" i="4"/>
  <c r="U6" i="4"/>
  <c r="T6" i="4"/>
  <c r="S6" i="4"/>
  <c r="U5" i="4"/>
  <c r="T5" i="4"/>
  <c r="S5" i="4"/>
  <c r="U4" i="4"/>
  <c r="T4" i="4"/>
  <c r="S4" i="4"/>
  <c r="L57" i="4"/>
  <c r="P9" i="4"/>
  <c r="P7" i="4"/>
  <c r="Q24" i="4"/>
  <c r="P24" i="4"/>
  <c r="O24" i="4"/>
  <c r="M24" i="4"/>
  <c r="L24" i="4"/>
  <c r="K24" i="4"/>
  <c r="J24" i="4"/>
  <c r="P10" i="4"/>
  <c r="P29" i="4"/>
  <c r="P53" i="4"/>
  <c r="P52" i="4"/>
  <c r="P51" i="4"/>
  <c r="P50" i="4"/>
  <c r="P49" i="4"/>
  <c r="P48" i="4"/>
  <c r="P46" i="4"/>
  <c r="P43" i="4"/>
  <c r="P42" i="4"/>
  <c r="P39" i="4"/>
  <c r="P35" i="4"/>
  <c r="P31" i="4"/>
  <c r="P30" i="4"/>
  <c r="P25" i="4"/>
  <c r="P22" i="4"/>
  <c r="P21" i="4"/>
  <c r="P20" i="4"/>
  <c r="P19" i="4"/>
  <c r="P18" i="4"/>
  <c r="P47" i="4"/>
  <c r="P45" i="4"/>
  <c r="P44" i="4"/>
  <c r="P41" i="4"/>
  <c r="P40" i="4"/>
  <c r="P38" i="4"/>
  <c r="P37" i="4"/>
  <c r="P36" i="4"/>
  <c r="P34" i="4"/>
  <c r="P33" i="4"/>
  <c r="P32" i="4"/>
  <c r="P28" i="4"/>
  <c r="P27" i="4"/>
  <c r="P26" i="4"/>
  <c r="P23" i="4"/>
  <c r="P17" i="4"/>
  <c r="P16" i="4"/>
  <c r="P15" i="4"/>
  <c r="P14" i="4"/>
  <c r="P13" i="4"/>
  <c r="P12" i="4"/>
  <c r="P11" i="4"/>
  <c r="P8" i="4"/>
  <c r="P6" i="4"/>
  <c r="P5" i="4"/>
  <c r="P4" i="4"/>
  <c r="L5" i="4"/>
  <c r="L4" i="4"/>
  <c r="L34" i="4"/>
  <c r="L8" i="4"/>
  <c r="L50" i="4"/>
  <c r="L14" i="4"/>
  <c r="L47" i="4"/>
  <c r="L7" i="4"/>
  <c r="L52" i="4"/>
  <c r="L51" i="4"/>
  <c r="L53" i="4"/>
  <c r="L6" i="4"/>
  <c r="L33" i="4"/>
  <c r="L35" i="4"/>
  <c r="L22" i="4"/>
  <c r="L41" i="4"/>
  <c r="L9" i="4"/>
  <c r="L27" i="4"/>
  <c r="L23" i="4"/>
  <c r="L37" i="4"/>
  <c r="L39" i="4"/>
  <c r="L44" i="4"/>
  <c r="L30" i="4"/>
  <c r="L13" i="4"/>
  <c r="L17" i="4"/>
  <c r="L11" i="4"/>
  <c r="L15" i="4"/>
  <c r="L38" i="4"/>
  <c r="L32" i="4"/>
  <c r="L12" i="4"/>
  <c r="L31" i="4"/>
  <c r="L16" i="4"/>
  <c r="L20" i="4"/>
  <c r="L46" i="4"/>
  <c r="L25" i="4"/>
  <c r="L21" i="4"/>
  <c r="L29" i="4"/>
  <c r="L48" i="4"/>
  <c r="L26" i="4"/>
  <c r="L49" i="4"/>
  <c r="L18" i="4"/>
  <c r="L45" i="4"/>
  <c r="L42" i="4"/>
  <c r="L10" i="4"/>
  <c r="L28" i="4"/>
  <c r="L43" i="4"/>
  <c r="L19" i="4"/>
  <c r="L40" i="4"/>
  <c r="L36" i="4"/>
  <c r="M57" i="4" l="1"/>
  <c r="K57" i="4"/>
  <c r="J57" i="4"/>
  <c r="M21" i="4"/>
  <c r="M17" i="4"/>
  <c r="M14" i="4"/>
  <c r="M19" i="4"/>
  <c r="M5" i="4"/>
  <c r="Q33" i="4"/>
  <c r="O33" i="4"/>
  <c r="Q35" i="4"/>
  <c r="O35" i="4"/>
  <c r="Q22" i="4"/>
  <c r="O22" i="4"/>
  <c r="Q51" i="4"/>
  <c r="O51" i="4"/>
  <c r="Q53" i="4"/>
  <c r="O53" i="4"/>
  <c r="Q41" i="4"/>
  <c r="O41" i="4"/>
  <c r="Q9" i="4"/>
  <c r="O9" i="4"/>
  <c r="Q27" i="4"/>
  <c r="O27" i="4"/>
  <c r="Q23" i="4"/>
  <c r="O23" i="4"/>
  <c r="Q37" i="4"/>
  <c r="O37" i="4"/>
  <c r="Q39" i="4"/>
  <c r="O39" i="4"/>
  <c r="Q44" i="4"/>
  <c r="O44" i="4"/>
  <c r="Q6" i="4"/>
  <c r="O6" i="4"/>
  <c r="Q30" i="4"/>
  <c r="O30" i="4"/>
  <c r="Q13" i="4"/>
  <c r="O13" i="4"/>
  <c r="Q52" i="4"/>
  <c r="O52" i="4"/>
  <c r="Q17" i="4"/>
  <c r="O17" i="4"/>
  <c r="Q11" i="4"/>
  <c r="O11" i="4"/>
  <c r="Q15" i="4"/>
  <c r="O15" i="4"/>
  <c r="Q38" i="4"/>
  <c r="O38" i="4"/>
  <c r="Q32" i="4"/>
  <c r="O32" i="4"/>
  <c r="Q12" i="4"/>
  <c r="O12" i="4"/>
  <c r="Q31" i="4"/>
  <c r="O31" i="4"/>
  <c r="Q16" i="4"/>
  <c r="O16" i="4"/>
  <c r="Q20" i="4"/>
  <c r="O20" i="4"/>
  <c r="Q46" i="4"/>
  <c r="O46" i="4"/>
  <c r="Q25" i="4"/>
  <c r="O25" i="4"/>
  <c r="Q21" i="4"/>
  <c r="O21" i="4"/>
  <c r="Q29" i="4"/>
  <c r="O29" i="4"/>
  <c r="Q48" i="4"/>
  <c r="O48" i="4"/>
  <c r="Q26" i="4"/>
  <c r="O26" i="4"/>
  <c r="Q49" i="4"/>
  <c r="O49" i="4"/>
  <c r="Q18" i="4"/>
  <c r="O18" i="4"/>
  <c r="Q5" i="4"/>
  <c r="O5" i="4"/>
  <c r="Q45" i="4"/>
  <c r="O45" i="4"/>
  <c r="Q42" i="4"/>
  <c r="O42" i="4"/>
  <c r="Q10" i="4"/>
  <c r="O10" i="4"/>
  <c r="Q4" i="4"/>
  <c r="O4" i="4"/>
  <c r="Q34" i="4"/>
  <c r="O34" i="4"/>
  <c r="Q8" i="4"/>
  <c r="O8" i="4"/>
  <c r="Q50" i="4"/>
  <c r="O50" i="4"/>
  <c r="Q14" i="4"/>
  <c r="O14" i="4"/>
  <c r="Q47" i="4"/>
  <c r="O47" i="4"/>
  <c r="Q7" i="4"/>
  <c r="O7" i="4"/>
  <c r="Q28" i="4"/>
  <c r="O28" i="4"/>
  <c r="Q43" i="4"/>
  <c r="O43" i="4"/>
  <c r="Q36" i="4"/>
  <c r="O36" i="4"/>
  <c r="Q19" i="4"/>
  <c r="O19" i="4"/>
  <c r="Q40" i="4"/>
  <c r="O40" i="4"/>
  <c r="M33" i="4"/>
  <c r="K33" i="4"/>
  <c r="J33" i="4"/>
  <c r="M35" i="4"/>
  <c r="K35" i="4"/>
  <c r="J35" i="4"/>
  <c r="M22" i="4"/>
  <c r="K22" i="4"/>
  <c r="J22" i="4"/>
  <c r="M51" i="4"/>
  <c r="K51" i="4"/>
  <c r="J51" i="4"/>
  <c r="M53" i="4"/>
  <c r="K53" i="4"/>
  <c r="J53" i="4"/>
  <c r="M41" i="4"/>
  <c r="K41" i="4"/>
  <c r="J41" i="4"/>
  <c r="M9" i="4"/>
  <c r="K9" i="4"/>
  <c r="J9" i="4"/>
  <c r="M27" i="4"/>
  <c r="K27" i="4"/>
  <c r="J27" i="4"/>
  <c r="M23" i="4"/>
  <c r="K23" i="4"/>
  <c r="J23" i="4"/>
  <c r="M37" i="4"/>
  <c r="K37" i="4"/>
  <c r="J37" i="4"/>
  <c r="M39" i="4"/>
  <c r="K39" i="4"/>
  <c r="J39" i="4"/>
  <c r="M44" i="4"/>
  <c r="K44" i="4"/>
  <c r="J44" i="4"/>
  <c r="M6" i="4"/>
  <c r="K6" i="4"/>
  <c r="J6" i="4"/>
  <c r="M30" i="4"/>
  <c r="K30" i="4"/>
  <c r="J30" i="4"/>
  <c r="M13" i="4"/>
  <c r="K13" i="4"/>
  <c r="J13" i="4"/>
  <c r="M52" i="4"/>
  <c r="K52" i="4"/>
  <c r="J52" i="4"/>
  <c r="K17" i="4"/>
  <c r="J17" i="4"/>
  <c r="M11" i="4"/>
  <c r="K11" i="4"/>
  <c r="J11" i="4"/>
  <c r="M15" i="4"/>
  <c r="K15" i="4"/>
  <c r="J15" i="4"/>
  <c r="M38" i="4"/>
  <c r="K38" i="4"/>
  <c r="J38" i="4"/>
  <c r="M32" i="4"/>
  <c r="K32" i="4"/>
  <c r="J32" i="4"/>
  <c r="M12" i="4"/>
  <c r="K12" i="4"/>
  <c r="J12" i="4"/>
  <c r="M31" i="4"/>
  <c r="K31" i="4"/>
  <c r="J31" i="4"/>
  <c r="M16" i="4"/>
  <c r="K16" i="4"/>
  <c r="J16" i="4"/>
  <c r="M20" i="4"/>
  <c r="K20" i="4"/>
  <c r="J20" i="4"/>
  <c r="M46" i="4"/>
  <c r="K46" i="4"/>
  <c r="J46" i="4"/>
  <c r="M25" i="4"/>
  <c r="K25" i="4"/>
  <c r="J25" i="4"/>
  <c r="K21" i="4"/>
  <c r="J21" i="4"/>
  <c r="M29" i="4"/>
  <c r="K29" i="4"/>
  <c r="J29" i="4"/>
  <c r="M48" i="4"/>
  <c r="K48" i="4"/>
  <c r="J48" i="4"/>
  <c r="M26" i="4"/>
  <c r="K26" i="4"/>
  <c r="J26" i="4"/>
  <c r="M49" i="4"/>
  <c r="K49" i="4"/>
  <c r="J49" i="4"/>
  <c r="M18" i="4"/>
  <c r="K18" i="4"/>
  <c r="J18" i="4"/>
  <c r="K5" i="4"/>
  <c r="J5" i="4"/>
  <c r="M45" i="4"/>
  <c r="K45" i="4"/>
  <c r="J45" i="4"/>
  <c r="M42" i="4"/>
  <c r="K42" i="4"/>
  <c r="J42" i="4"/>
  <c r="M10" i="4"/>
  <c r="K10" i="4"/>
  <c r="J10" i="4"/>
  <c r="M4" i="4"/>
  <c r="K4" i="4"/>
  <c r="J4" i="4"/>
  <c r="M34" i="4"/>
  <c r="K34" i="4"/>
  <c r="J34" i="4"/>
  <c r="M8" i="4"/>
  <c r="K8" i="4"/>
  <c r="J8" i="4"/>
  <c r="M50" i="4"/>
  <c r="K50" i="4"/>
  <c r="J50" i="4"/>
  <c r="K14" i="4"/>
  <c r="J14" i="4"/>
  <c r="M47" i="4"/>
  <c r="K47" i="4"/>
  <c r="J47" i="4"/>
  <c r="M7" i="4"/>
  <c r="K7" i="4"/>
  <c r="J7" i="4"/>
  <c r="M28" i="4"/>
  <c r="K28" i="4"/>
  <c r="J28" i="4"/>
  <c r="M43" i="4"/>
  <c r="K43" i="4"/>
  <c r="J43" i="4"/>
  <c r="M36" i="4"/>
  <c r="K36" i="4"/>
  <c r="J36" i="4"/>
  <c r="K19" i="4"/>
  <c r="J19" i="4"/>
  <c r="M55" i="4"/>
  <c r="K55" i="4"/>
  <c r="J55" i="4"/>
  <c r="M40" i="4"/>
  <c r="K40" i="4"/>
  <c r="J40" i="4"/>
</calcChain>
</file>

<file path=xl/sharedStrings.xml><?xml version="1.0" encoding="utf-8"?>
<sst xmlns="http://schemas.openxmlformats.org/spreadsheetml/2006/main" count="76" uniqueCount="64">
  <si>
    <t>Canada</t>
  </si>
  <si>
    <t>Portugal</t>
  </si>
  <si>
    <t>Population</t>
  </si>
  <si>
    <t>Allemagne</t>
  </si>
  <si>
    <t>Autriche</t>
  </si>
  <si>
    <t>Belgique</t>
  </si>
  <si>
    <t>Brésil</t>
  </si>
  <si>
    <t>Colombie</t>
  </si>
  <si>
    <t>Danemark</t>
  </si>
  <si>
    <t>Espagne</t>
  </si>
  <si>
    <t>France</t>
  </si>
  <si>
    <t>Hongrie</t>
  </si>
  <si>
    <t>Iran</t>
  </si>
  <si>
    <t>Irlande</t>
  </si>
  <si>
    <t>Italie</t>
  </si>
  <si>
    <t>Mexique</t>
  </si>
  <si>
    <t>Norvège</t>
  </si>
  <si>
    <t>Pays-Bas</t>
  </si>
  <si>
    <t>Roumanie</t>
  </si>
  <si>
    <t>Royaume-Uni</t>
  </si>
  <si>
    <t>Russie</t>
  </si>
  <si>
    <t>Suède</t>
  </si>
  <si>
    <t>Suisse</t>
  </si>
  <si>
    <t>Turquie</t>
  </si>
  <si>
    <t>Etats-Unis</t>
  </si>
  <si>
    <t>Chili</t>
  </si>
  <si>
    <t>Luxembourg</t>
  </si>
  <si>
    <t>Panama</t>
  </si>
  <si>
    <t>Moldavie</t>
  </si>
  <si>
    <t>Arménie</t>
  </si>
  <si>
    <t>Macédoine du Nord</t>
  </si>
  <si>
    <t>Bolivie</t>
  </si>
  <si>
    <t>Koweït</t>
  </si>
  <si>
    <t>Rép. dominicaine</t>
  </si>
  <si>
    <t>Honduras</t>
  </si>
  <si>
    <t>Bahreïn</t>
  </si>
  <si>
    <t>Finlande</t>
  </si>
  <si>
    <t>Djibouti</t>
  </si>
  <si>
    <t>Bosnie-Herzégovine</t>
  </si>
  <si>
    <t>Irak</t>
  </si>
  <si>
    <t>Slovénie</t>
  </si>
  <si>
    <t>Estonie</t>
  </si>
  <si>
    <t>Arabie Saoudite</t>
  </si>
  <si>
    <t>Afrique du Sud</t>
  </si>
  <si>
    <t>Guatemala</t>
  </si>
  <si>
    <t>Porto Rico</t>
  </si>
  <si>
    <t>Biélorussie</t>
  </si>
  <si>
    <t>Qatar</t>
  </si>
  <si>
    <t>Serbie</t>
  </si>
  <si>
    <t>Argentine</t>
  </si>
  <si>
    <t>Projection</t>
  </si>
  <si>
    <t>Facteur d'évolution</t>
  </si>
  <si>
    <t>million d'habitants</t>
  </si>
  <si>
    <t>Nombre de morts</t>
  </si>
  <si>
    <t>Morts par</t>
  </si>
  <si>
    <t>Scénario 1</t>
  </si>
  <si>
    <t>Scénario 3</t>
  </si>
  <si>
    <t>Données*</t>
  </si>
  <si>
    <t>Référence France</t>
  </si>
  <si>
    <t>Total 26 pays</t>
  </si>
  <si>
    <t>Données**</t>
  </si>
  <si>
    <t>Pays*</t>
  </si>
  <si>
    <t>Equateur***</t>
  </si>
  <si>
    <t>Pérou***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</si>
</sst>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383F4E"/>
      <name val="Tahoma"/>
      <family val="2"/>
    </font>
    <font>
      <sz val="10"/>
      <color rgb="FF383F4E"/>
      <name val="Tahoma"/>
      <family val="2"/>
    </font>
    <font>
      <b/>
      <sz val="8"/>
      <color rgb="FF383F4E"/>
      <name val="Tahoma"/>
      <family val="2"/>
    </font>
    <font>
      <b/>
      <sz val="8"/>
      <color theme="1"/>
      <name val="Tahoma"/>
      <family val="2"/>
    </font>
    <font>
      <i/>
      <sz val="10"/>
      <color theme="0"/>
      <name val="Tahoma"/>
      <family val="2"/>
    </font>
    <font>
      <i/>
      <sz val="10"/>
      <color rgb="FF383F4E"/>
      <name val="Tahoma"/>
      <family val="2"/>
    </font>
    <font>
      <i/>
      <sz val="10"/>
      <color theme="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ck">
        <color theme="4" tint="0.39991454817346722"/>
      </left>
      <right style="thin">
        <color theme="4" tint="0.39994506668294322"/>
      </right>
      <top style="thick">
        <color theme="4" tint="0.39991454817346722"/>
      </top>
      <bottom style="thick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ck">
        <color theme="4" tint="0.39991454817346722"/>
      </top>
      <bottom style="thick">
        <color theme="4" tint="0.39991454817346722"/>
      </bottom>
      <diagonal/>
    </border>
    <border>
      <left style="thin">
        <color theme="4" tint="0.39994506668294322"/>
      </left>
      <right style="thick">
        <color theme="4" tint="0.39991454817346722"/>
      </right>
      <top style="thick">
        <color theme="4" tint="0.39991454817346722"/>
      </top>
      <bottom style="thick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ck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ck">
        <color theme="4" tint="0.39991454817346722"/>
      </top>
      <bottom style="thick">
        <color theme="4" tint="0.39991454817346722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7" fillId="10" borderId="1" xfId="0" applyFont="1" applyFill="1" applyBorder="1" applyAlignment="1">
      <alignment horizontal="center" vertical="center"/>
    </xf>
    <xf numFmtId="3" fontId="7" fillId="10" borderId="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 wrapText="1"/>
    </xf>
    <xf numFmtId="14" fontId="6" fillId="10" borderId="1" xfId="0" applyNumberFormat="1" applyFont="1" applyFill="1" applyBorder="1" applyAlignment="1">
      <alignment horizontal="center" vertical="center" wrapText="1"/>
    </xf>
    <xf numFmtId="14" fontId="7" fillId="10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center" wrapText="1"/>
    </xf>
    <xf numFmtId="3" fontId="5" fillId="9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9" borderId="2" xfId="0" applyNumberFormat="1" applyFont="1" applyFill="1" applyBorder="1" applyAlignment="1">
      <alignment horizontal="right" vertical="center" wrapText="1"/>
    </xf>
    <xf numFmtId="3" fontId="5" fillId="9" borderId="3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9" borderId="5" xfId="0" applyNumberFormat="1" applyFont="1" applyFill="1" applyBorder="1" applyAlignment="1">
      <alignment horizontal="right" vertical="center" wrapText="1"/>
    </xf>
    <xf numFmtId="3" fontId="5" fillId="9" borderId="7" xfId="0" applyNumberFormat="1" applyFont="1" applyFill="1" applyBorder="1" applyAlignment="1">
      <alignment horizontal="righ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4" fillId="12" borderId="4" xfId="0" applyFont="1" applyFill="1" applyBorder="1" applyAlignment="1">
      <alignment horizontal="left" vertical="center" wrapText="1"/>
    </xf>
    <xf numFmtId="0" fontId="4" fillId="12" borderId="3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4" fillId="13" borderId="1" xfId="0" applyFont="1" applyFill="1" applyBorder="1" applyAlignment="1">
      <alignment horizontal="left" vertical="center" wrapText="1"/>
    </xf>
    <xf numFmtId="0" fontId="4" fillId="13" borderId="2" xfId="0" applyFont="1" applyFill="1" applyBorder="1" applyAlignment="1">
      <alignment horizontal="left" vertical="center" wrapText="1"/>
    </xf>
    <xf numFmtId="0" fontId="4" fillId="14" borderId="1" xfId="0" applyFont="1" applyFill="1" applyBorder="1" applyAlignment="1">
      <alignment horizontal="left" vertical="center" wrapText="1"/>
    </xf>
    <xf numFmtId="3" fontId="8" fillId="5" borderId="1" xfId="0" applyNumberFormat="1" applyFont="1" applyFill="1" applyBorder="1" applyAlignment="1">
      <alignment horizontal="right" vertical="center" wrapText="1"/>
    </xf>
    <xf numFmtId="3" fontId="9" fillId="4" borderId="1" xfId="0" applyNumberFormat="1" applyFont="1" applyFill="1" applyBorder="1" applyAlignment="1">
      <alignment horizontal="right" vertical="center" wrapText="1"/>
    </xf>
    <xf numFmtId="3" fontId="6" fillId="10" borderId="8" xfId="0" applyNumberFormat="1" applyFont="1" applyFill="1" applyBorder="1" applyAlignment="1">
      <alignment horizontal="center" vertical="center"/>
    </xf>
    <xf numFmtId="3" fontId="6" fillId="10" borderId="9" xfId="0" applyNumberFormat="1" applyFont="1" applyFill="1" applyBorder="1" applyAlignment="1">
      <alignment horizontal="center" vertical="center"/>
    </xf>
    <xf numFmtId="3" fontId="6" fillId="10" borderId="10" xfId="0" applyNumberFormat="1" applyFont="1" applyFill="1" applyBorder="1" applyAlignment="1">
      <alignment horizontal="center" vertical="center"/>
    </xf>
    <xf numFmtId="3" fontId="6" fillId="10" borderId="9" xfId="0" applyNumberFormat="1" applyFont="1" applyFill="1" applyBorder="1" applyAlignment="1">
      <alignment horizontal="right" vertical="center"/>
    </xf>
    <xf numFmtId="3" fontId="6" fillId="10" borderId="9" xfId="0" applyNumberFormat="1" applyFont="1" applyFill="1" applyBorder="1" applyAlignment="1">
      <alignment horizontal="left" vertical="center"/>
    </xf>
    <xf numFmtId="165" fontId="7" fillId="10" borderId="11" xfId="0" applyNumberFormat="1" applyFont="1" applyFill="1" applyBorder="1" applyAlignment="1">
      <alignment horizontal="center" vertical="center"/>
    </xf>
    <xf numFmtId="165" fontId="7" fillId="10" borderId="12" xfId="0" applyNumberFormat="1" applyFont="1" applyFill="1" applyBorder="1" applyAlignment="1">
      <alignment horizontal="center" vertical="center"/>
    </xf>
    <xf numFmtId="165" fontId="7" fillId="1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7" fillId="10" borderId="14" xfId="0" applyNumberFormat="1" applyFont="1" applyFill="1" applyBorder="1" applyAlignment="1">
      <alignment horizontal="center" vertical="center"/>
    </xf>
    <xf numFmtId="165" fontId="7" fillId="10" borderId="15" xfId="0" applyNumberFormat="1" applyFont="1" applyFill="1" applyBorder="1" applyAlignment="1">
      <alignment horizontal="center" vertical="center"/>
    </xf>
    <xf numFmtId="4" fontId="7" fillId="10" borderId="16" xfId="0" applyNumberFormat="1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165" fontId="2" fillId="4" borderId="1" xfId="0" applyNumberFormat="1" applyFont="1" applyFill="1" applyBorder="1" applyAlignment="1">
      <alignment vertical="center"/>
    </xf>
    <xf numFmtId="165" fontId="2" fillId="7" borderId="1" xfId="0" applyNumberFormat="1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10" fillId="6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165" fontId="2" fillId="6" borderId="1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3" fontId="2" fillId="7" borderId="1" xfId="0" applyNumberFormat="1" applyFont="1" applyFill="1" applyBorder="1" applyAlignment="1">
      <alignment vertical="center"/>
    </xf>
    <xf numFmtId="165" fontId="2" fillId="8" borderId="1" xfId="0" applyNumberFormat="1" applyFont="1" applyFill="1" applyBorder="1" applyAlignment="1">
      <alignment vertical="center"/>
    </xf>
    <xf numFmtId="165" fontId="2" fillId="9" borderId="1" xfId="0" applyNumberFormat="1" applyFont="1" applyFill="1" applyBorder="1" applyAlignment="1">
      <alignment vertical="center"/>
    </xf>
    <xf numFmtId="3" fontId="2" fillId="9" borderId="1" xfId="0" applyNumberFormat="1" applyFont="1" applyFill="1" applyBorder="1" applyAlignment="1">
      <alignment vertical="center"/>
    </xf>
    <xf numFmtId="165" fontId="3" fillId="5" borderId="1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2" fillId="8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165" fontId="2" fillId="7" borderId="2" xfId="0" applyNumberFormat="1" applyFont="1" applyFill="1" applyBorder="1" applyAlignment="1">
      <alignment vertical="center"/>
    </xf>
    <xf numFmtId="165" fontId="2" fillId="4" borderId="2" xfId="0" applyNumberFormat="1" applyFont="1" applyFill="1" applyBorder="1" applyAlignment="1">
      <alignment vertical="center"/>
    </xf>
    <xf numFmtId="165" fontId="2" fillId="6" borderId="2" xfId="0" applyNumberFormat="1" applyFont="1" applyFill="1" applyBorder="1" applyAlignment="1">
      <alignment vertical="center"/>
    </xf>
    <xf numFmtId="3" fontId="2" fillId="8" borderId="7" xfId="0" applyNumberFormat="1" applyFont="1" applyFill="1" applyBorder="1" applyAlignment="1">
      <alignment vertical="center"/>
    </xf>
    <xf numFmtId="3" fontId="2" fillId="9" borderId="7" xfId="0" applyNumberFormat="1" applyFont="1" applyFill="1" applyBorder="1" applyAlignment="1">
      <alignment vertical="center"/>
    </xf>
    <xf numFmtId="165" fontId="2" fillId="6" borderId="7" xfId="0" applyNumberFormat="1" applyFont="1" applyFill="1" applyBorder="1" applyAlignment="1">
      <alignment vertical="center"/>
    </xf>
    <xf numFmtId="165" fontId="2" fillId="4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4" borderId="5" xfId="0" applyNumberFormat="1" applyFont="1" applyFill="1" applyBorder="1" applyAlignment="1">
      <alignment vertical="center"/>
    </xf>
    <xf numFmtId="3" fontId="2" fillId="7" borderId="5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165" fontId="2" fillId="12" borderId="5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165" fontId="3" fillId="2" borderId="7" xfId="0" applyNumberFormat="1" applyFont="1" applyFill="1" applyBorder="1" applyAlignment="1">
      <alignment vertical="center"/>
    </xf>
    <xf numFmtId="165" fontId="2" fillId="3" borderId="5" xfId="0" applyNumberFormat="1" applyFont="1" applyFill="1" applyBorder="1" applyAlignment="1">
      <alignment vertical="center"/>
    </xf>
    <xf numFmtId="165" fontId="2" fillId="12" borderId="17" xfId="0" applyNumberFormat="1" applyFont="1" applyFill="1" applyBorder="1" applyAlignment="1">
      <alignment vertical="center"/>
    </xf>
    <xf numFmtId="165" fontId="2" fillId="12" borderId="6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4" borderId="3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165" fontId="3" fillId="2" borderId="3" xfId="0" applyNumberFormat="1" applyFont="1" applyFill="1" applyBorder="1" applyAlignment="1">
      <alignment vertical="center"/>
    </xf>
    <xf numFmtId="165" fontId="2" fillId="8" borderId="3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165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3" fontId="2" fillId="7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E9F1B-3739-4BAB-BC6B-36705EE14BBC}">
  <dimension ref="A1:W66"/>
  <sheetViews>
    <sheetView showGridLines="0" tabSelected="1" zoomScale="75" zoomScaleNormal="75" workbookViewId="0">
      <pane ySplit="3" topLeftCell="A4" activePane="bottomLeft" state="frozen"/>
      <selection pane="bottomLeft" activeCell="T25" sqref="T25"/>
    </sheetView>
  </sheetViews>
  <sheetFormatPr baseColWidth="10" defaultRowHeight="12.5" outlineLevelCol="1" x14ac:dyDescent="0.35"/>
  <cols>
    <col min="1" max="1" width="7.6328125" style="3" customWidth="1"/>
    <col min="2" max="2" width="18.36328125" style="3" customWidth="1"/>
    <col min="3" max="3" width="13.7265625" style="4" customWidth="1" outlineLevel="1"/>
    <col min="4" max="5" width="9.08984375" style="4" customWidth="1" outlineLevel="1"/>
    <col min="6" max="8" width="11" style="3" customWidth="1" outlineLevel="1"/>
    <col min="9" max="9" width="2" style="3" customWidth="1" outlineLevel="1"/>
    <col min="10" max="11" width="11" style="102" bestFit="1" customWidth="1"/>
    <col min="12" max="12" width="11" style="102" customWidth="1"/>
    <col min="13" max="13" width="11" style="102" bestFit="1" customWidth="1"/>
    <col min="14" max="14" width="2" style="3" customWidth="1"/>
    <col min="15" max="15" width="11" style="104" bestFit="1" customWidth="1"/>
    <col min="16" max="16" width="11" style="104" customWidth="1"/>
    <col min="17" max="17" width="11" style="105" bestFit="1" customWidth="1"/>
    <col min="18" max="18" width="2" style="3" customWidth="1"/>
    <col min="19" max="19" width="11" style="3" bestFit="1" customWidth="1"/>
    <col min="20" max="20" width="11" style="3" customWidth="1"/>
    <col min="21" max="21" width="11" style="3" bestFit="1" customWidth="1"/>
    <col min="22" max="16384" width="10.90625" style="3"/>
  </cols>
  <sheetData>
    <row r="1" spans="1:23" x14ac:dyDescent="0.35">
      <c r="D1" s="33"/>
      <c r="E1" s="34"/>
      <c r="F1" s="34" t="s">
        <v>53</v>
      </c>
      <c r="G1" s="34"/>
      <c r="H1" s="35"/>
      <c r="J1" s="33"/>
      <c r="K1" s="36" t="s">
        <v>54</v>
      </c>
      <c r="L1" s="37" t="s">
        <v>52</v>
      </c>
      <c r="M1" s="35"/>
      <c r="O1" s="38"/>
      <c r="P1" s="39" t="s">
        <v>51</v>
      </c>
      <c r="Q1" s="40"/>
      <c r="R1" s="41"/>
      <c r="S1" s="38"/>
      <c r="T1" s="39" t="s">
        <v>58</v>
      </c>
      <c r="U1" s="40"/>
    </row>
    <row r="2" spans="1:23" x14ac:dyDescent="0.35">
      <c r="D2" s="11" t="s">
        <v>60</v>
      </c>
      <c r="E2" s="11" t="s">
        <v>50</v>
      </c>
      <c r="F2" s="10" t="s">
        <v>55</v>
      </c>
      <c r="G2" s="10" t="s">
        <v>50</v>
      </c>
      <c r="H2" s="10" t="s">
        <v>56</v>
      </c>
      <c r="J2" s="11" t="s">
        <v>57</v>
      </c>
      <c r="K2" s="10" t="s">
        <v>55</v>
      </c>
      <c r="L2" s="11" t="s">
        <v>50</v>
      </c>
      <c r="M2" s="10" t="s">
        <v>56</v>
      </c>
      <c r="O2" s="42"/>
      <c r="P2" s="43"/>
      <c r="Q2" s="44"/>
      <c r="S2" s="45"/>
      <c r="T2" s="46"/>
      <c r="U2" s="47"/>
    </row>
    <row r="3" spans="1:23" s="49" customFormat="1" x14ac:dyDescent="0.35">
      <c r="A3" s="48" t="s">
        <v>50</v>
      </c>
      <c r="B3" s="13" t="s">
        <v>61</v>
      </c>
      <c r="C3" s="12" t="s">
        <v>2</v>
      </c>
      <c r="D3" s="14">
        <v>44015</v>
      </c>
      <c r="E3" s="14">
        <v>44015</v>
      </c>
      <c r="F3" s="14">
        <v>44105</v>
      </c>
      <c r="G3" s="14">
        <v>44105</v>
      </c>
      <c r="H3" s="14">
        <v>44105</v>
      </c>
      <c r="I3" s="3"/>
      <c r="J3" s="14">
        <v>44015</v>
      </c>
      <c r="K3" s="14">
        <v>44105</v>
      </c>
      <c r="L3" s="14">
        <v>44105</v>
      </c>
      <c r="M3" s="14">
        <v>44105</v>
      </c>
      <c r="N3" s="3"/>
      <c r="O3" s="10" t="s">
        <v>55</v>
      </c>
      <c r="P3" s="10" t="s">
        <v>50</v>
      </c>
      <c r="Q3" s="10" t="s">
        <v>56</v>
      </c>
      <c r="R3" s="3"/>
      <c r="S3" s="10" t="s">
        <v>55</v>
      </c>
      <c r="T3" s="10" t="s">
        <v>50</v>
      </c>
      <c r="U3" s="10" t="s">
        <v>56</v>
      </c>
    </row>
    <row r="4" spans="1:23" x14ac:dyDescent="0.35">
      <c r="A4" s="3">
        <v>1</v>
      </c>
      <c r="B4" s="23" t="s">
        <v>25</v>
      </c>
      <c r="C4" s="7">
        <v>19107216</v>
      </c>
      <c r="D4" s="15">
        <v>5920</v>
      </c>
      <c r="E4" s="6">
        <v>7571</v>
      </c>
      <c r="F4" s="6">
        <v>24897</v>
      </c>
      <c r="G4" s="7">
        <v>25344</v>
      </c>
      <c r="H4" s="6">
        <v>56984</v>
      </c>
      <c r="J4" s="50">
        <f>1000000*D4/$C4</f>
        <v>309.83058965785494</v>
      </c>
      <c r="K4" s="51">
        <f>1000000*F4/$C4</f>
        <v>1303.0155727553401</v>
      </c>
      <c r="L4" s="51">
        <f>1000000*G4/$C4</f>
        <v>1326.4098757244383</v>
      </c>
      <c r="M4" s="51">
        <f>1000000*H4/$C4</f>
        <v>2982.3287704498657</v>
      </c>
      <c r="O4" s="52">
        <f>F4/$D4</f>
        <v>4.2055743243243242</v>
      </c>
      <c r="P4" s="53">
        <f>G4/$D4</f>
        <v>4.2810810810810809</v>
      </c>
      <c r="Q4" s="52">
        <f>H4/$D4</f>
        <v>9.6256756756756765</v>
      </c>
      <c r="S4" s="54">
        <f>K4/$J$57</f>
        <v>2.9232612777452589</v>
      </c>
      <c r="T4" s="54">
        <f t="shared" ref="T4:T29" si="0">L4/$J$57</f>
        <v>2.9757454240742196</v>
      </c>
      <c r="U4" s="54">
        <f t="shared" ref="U4:U29" si="1">M4/$J$57</f>
        <v>6.6907306362628365</v>
      </c>
      <c r="V4" s="102">
        <f>G4-F4</f>
        <v>447</v>
      </c>
      <c r="W4" s="102">
        <f>H4-G4</f>
        <v>31640</v>
      </c>
    </row>
    <row r="5" spans="1:23" x14ac:dyDescent="0.35">
      <c r="A5" s="3">
        <v>2</v>
      </c>
      <c r="B5" s="23" t="s">
        <v>62</v>
      </c>
      <c r="C5" s="55">
        <v>16803150</v>
      </c>
      <c r="D5" s="31">
        <v>4639</v>
      </c>
      <c r="E5" s="6">
        <v>11539</v>
      </c>
      <c r="F5" s="6">
        <v>19511</v>
      </c>
      <c r="G5" s="6">
        <v>20260</v>
      </c>
      <c r="H5" s="6">
        <v>21343</v>
      </c>
      <c r="J5" s="56">
        <f>1000000*D5/$C5</f>
        <v>276.07918753328988</v>
      </c>
      <c r="K5" s="51">
        <f>1000000*F5/$C5</f>
        <v>1161.1513317443455</v>
      </c>
      <c r="L5" s="51">
        <f>1000000*G5/$C5</f>
        <v>1205.7263072697679</v>
      </c>
      <c r="M5" s="57">
        <f>1000000*H5/$C5</f>
        <v>1270.1785081963799</v>
      </c>
      <c r="O5" s="52">
        <f>F5/$D5</f>
        <v>4.2058633326147881</v>
      </c>
      <c r="P5" s="58">
        <f>G5/$D5</f>
        <v>4.3673205432205213</v>
      </c>
      <c r="Q5" s="54">
        <f>H5/$D5</f>
        <v>4.6007760293166635</v>
      </c>
      <c r="S5" s="54">
        <f t="shared" ref="S5:S28" si="2">K5/$J$57</f>
        <v>2.6049947496121924</v>
      </c>
      <c r="T5" s="54">
        <f t="shared" si="0"/>
        <v>2.7049968544484146</v>
      </c>
      <c r="U5" s="54">
        <f t="shared" si="1"/>
        <v>2.8495926882770242</v>
      </c>
      <c r="V5" s="102">
        <f t="shared" ref="V5:V6" si="3">G5-F5</f>
        <v>749</v>
      </c>
      <c r="W5" s="102">
        <f>H5-G5</f>
        <v>1083</v>
      </c>
    </row>
    <row r="6" spans="1:23" x14ac:dyDescent="0.35">
      <c r="A6" s="3">
        <v>3</v>
      </c>
      <c r="B6" s="23" t="s">
        <v>63</v>
      </c>
      <c r="C6" s="55">
        <v>32131400</v>
      </c>
      <c r="D6" s="32">
        <v>10045</v>
      </c>
      <c r="E6" s="6">
        <v>17678</v>
      </c>
      <c r="F6" s="6">
        <v>31564</v>
      </c>
      <c r="G6" s="6">
        <v>36210</v>
      </c>
      <c r="H6" s="6">
        <v>53694</v>
      </c>
      <c r="J6" s="59">
        <f>1000000*D6/$C6</f>
        <v>312.62254368001396</v>
      </c>
      <c r="K6" s="51">
        <f>1000000*F6/$C6</f>
        <v>982.34126119621305</v>
      </c>
      <c r="L6" s="51">
        <f>1000000*G6/$C6</f>
        <v>1126.9350230615535</v>
      </c>
      <c r="M6" s="51">
        <f>1000000*H6/$C6</f>
        <v>1671.0756456301312</v>
      </c>
      <c r="O6" s="53">
        <f>F6/$D6</f>
        <v>3.142259830761573</v>
      </c>
      <c r="P6" s="53">
        <f>G6/$D6</f>
        <v>3.6047784967645593</v>
      </c>
      <c r="Q6" s="53">
        <f>H6/$D6</f>
        <v>5.3453459432553512</v>
      </c>
      <c r="S6" s="54">
        <f t="shared" si="2"/>
        <v>2.2038417885628161</v>
      </c>
      <c r="T6" s="54">
        <f t="shared" si="0"/>
        <v>2.5282318832803057</v>
      </c>
      <c r="U6" s="54">
        <f t="shared" si="1"/>
        <v>3.7489887528542591</v>
      </c>
      <c r="V6" s="102">
        <f t="shared" si="3"/>
        <v>4646</v>
      </c>
      <c r="W6" s="102">
        <f>H6-G6</f>
        <v>17484</v>
      </c>
    </row>
    <row r="7" spans="1:23" x14ac:dyDescent="0.35">
      <c r="A7" s="3">
        <v>4</v>
      </c>
      <c r="B7" s="24" t="s">
        <v>5</v>
      </c>
      <c r="C7" s="55">
        <v>11431406</v>
      </c>
      <c r="D7" s="6">
        <v>9761</v>
      </c>
      <c r="E7" s="16">
        <v>9660</v>
      </c>
      <c r="F7" s="6">
        <v>9749</v>
      </c>
      <c r="G7" s="6">
        <v>9869</v>
      </c>
      <c r="H7" s="6">
        <v>9869</v>
      </c>
      <c r="J7" s="51">
        <f>1000000*D7/$C7</f>
        <v>853.87571747517325</v>
      </c>
      <c r="K7" s="51">
        <f>1000000*F7/$C7</f>
        <v>852.82597783684696</v>
      </c>
      <c r="L7" s="51">
        <f>1000000*G7/$C7</f>
        <v>863.32337422010903</v>
      </c>
      <c r="M7" s="50">
        <f>1000000*H7/$C7</f>
        <v>863.32337422010903</v>
      </c>
      <c r="O7" s="60">
        <f>F7/$D7</f>
        <v>0.99877061776457332</v>
      </c>
      <c r="P7" s="60">
        <f>G7/$D7</f>
        <v>1.0110644401188402</v>
      </c>
      <c r="Q7" s="60">
        <f>H7/$D7</f>
        <v>1.0110644401188402</v>
      </c>
      <c r="S7" s="54">
        <f t="shared" si="2"/>
        <v>1.9132796336378044</v>
      </c>
      <c r="T7" s="54">
        <f t="shared" si="0"/>
        <v>1.936830106100266</v>
      </c>
      <c r="U7" s="54">
        <f t="shared" si="1"/>
        <v>1.936830106100266</v>
      </c>
    </row>
    <row r="8" spans="1:23" x14ac:dyDescent="0.35">
      <c r="A8" s="3">
        <v>5</v>
      </c>
      <c r="B8" s="23" t="s">
        <v>6</v>
      </c>
      <c r="C8" s="55">
        <v>210301591</v>
      </c>
      <c r="D8" s="16">
        <v>61884</v>
      </c>
      <c r="E8" s="6">
        <v>63597</v>
      </c>
      <c r="F8" s="6">
        <v>147431</v>
      </c>
      <c r="G8" s="6">
        <v>166362</v>
      </c>
      <c r="H8" s="6">
        <v>340476</v>
      </c>
      <c r="J8" s="50">
        <f>1000000*D8/$C8</f>
        <v>294.26310902231836</v>
      </c>
      <c r="K8" s="51">
        <f>1000000*F8/$C8</f>
        <v>701.04557601753947</v>
      </c>
      <c r="L8" s="51">
        <f>1000000*G8/$C8</f>
        <v>791.06391544132441</v>
      </c>
      <c r="M8" s="51">
        <f>1000000*H8/$C8</f>
        <v>1618.9891782606628</v>
      </c>
      <c r="O8" s="54">
        <f>F8/$D8</f>
        <v>2.3823767048025339</v>
      </c>
      <c r="P8" s="61">
        <f>G8/$D8</f>
        <v>2.6882877642039946</v>
      </c>
      <c r="Q8" s="53">
        <f>H8/$D8</f>
        <v>5.501842156292418</v>
      </c>
      <c r="S8" s="54">
        <f t="shared" si="2"/>
        <v>1.5727666108956677</v>
      </c>
      <c r="T8" s="54">
        <f t="shared" si="0"/>
        <v>1.7747190137883149</v>
      </c>
      <c r="U8" s="54">
        <f t="shared" si="1"/>
        <v>3.6321349282804385</v>
      </c>
      <c r="V8" s="102">
        <f>G8-F8</f>
        <v>18931</v>
      </c>
      <c r="W8" s="102">
        <f>H8-G8</f>
        <v>174114</v>
      </c>
    </row>
    <row r="9" spans="1:23" x14ac:dyDescent="0.35">
      <c r="A9" s="3">
        <v>6</v>
      </c>
      <c r="B9" s="24" t="s">
        <v>19</v>
      </c>
      <c r="C9" s="55">
        <v>66465641</v>
      </c>
      <c r="D9" s="6">
        <v>44080</v>
      </c>
      <c r="E9" s="16">
        <v>43882</v>
      </c>
      <c r="F9" s="6">
        <v>45396</v>
      </c>
      <c r="G9" s="6">
        <v>47871</v>
      </c>
      <c r="H9" s="6">
        <v>47963</v>
      </c>
      <c r="J9" s="51">
        <f>1000000*D9/$C9</f>
        <v>663.1998027371767</v>
      </c>
      <c r="K9" s="57">
        <f>1000000*F9/$C9</f>
        <v>682.99950646680736</v>
      </c>
      <c r="L9" s="57">
        <f>1000000*G9/$C9</f>
        <v>720.23679121668295</v>
      </c>
      <c r="M9" s="62">
        <f>1000000*H9/$C9</f>
        <v>721.62096503364796</v>
      </c>
      <c r="O9" s="60">
        <f>F9/$D9</f>
        <v>1.0298548094373865</v>
      </c>
      <c r="P9" s="63">
        <f>G9/$D9</f>
        <v>1.0860027223230491</v>
      </c>
      <c r="Q9" s="64">
        <f>H9/$D9</f>
        <v>1.0880898366606171</v>
      </c>
      <c r="S9" s="54">
        <f t="shared" si="2"/>
        <v>1.5322810039419446</v>
      </c>
      <c r="T9" s="54">
        <f t="shared" si="0"/>
        <v>1.6158213045137202</v>
      </c>
      <c r="U9" s="54">
        <f t="shared" si="1"/>
        <v>1.6189266409390144</v>
      </c>
    </row>
    <row r="10" spans="1:23" x14ac:dyDescent="0.35">
      <c r="A10" s="3">
        <v>7</v>
      </c>
      <c r="B10" s="23" t="s">
        <v>7</v>
      </c>
      <c r="C10" s="55">
        <v>49892184</v>
      </c>
      <c r="D10" s="15">
        <v>3650</v>
      </c>
      <c r="E10" s="6">
        <v>4013</v>
      </c>
      <c r="F10" s="6">
        <v>30881</v>
      </c>
      <c r="G10" s="6">
        <v>35314</v>
      </c>
      <c r="H10" s="6">
        <v>159822</v>
      </c>
      <c r="J10" s="65">
        <f>1000000*D10/$C10</f>
        <v>73.157751522763562</v>
      </c>
      <c r="K10" s="57">
        <f>1000000*F10/$C10</f>
        <v>618.95466432177034</v>
      </c>
      <c r="L10" s="57">
        <f>1000000*G10/$C10</f>
        <v>707.80625678763636</v>
      </c>
      <c r="M10" s="51">
        <f>1000000*H10/$C10</f>
        <v>3203.3474421564711</v>
      </c>
      <c r="O10" s="66">
        <f>F10/$D10</f>
        <v>8.4605479452054801</v>
      </c>
      <c r="P10" s="66">
        <f>G10/$D10</f>
        <v>9.6750684931506843</v>
      </c>
      <c r="Q10" s="66">
        <f>H10/$D10</f>
        <v>43.786849315068494</v>
      </c>
      <c r="S10" s="54">
        <f t="shared" si="2"/>
        <v>1.3885990626079652</v>
      </c>
      <c r="T10" s="54">
        <f t="shared" si="0"/>
        <v>1.5879339171962594</v>
      </c>
      <c r="U10" s="54">
        <f t="shared" si="1"/>
        <v>7.1865768396143332</v>
      </c>
      <c r="V10" s="102">
        <f>G10-F10</f>
        <v>4433</v>
      </c>
      <c r="W10" s="102">
        <f>H10-G10</f>
        <v>124508</v>
      </c>
    </row>
    <row r="11" spans="1:23" x14ac:dyDescent="0.35">
      <c r="A11" s="3">
        <v>8</v>
      </c>
      <c r="B11" s="23" t="s">
        <v>15</v>
      </c>
      <c r="C11" s="55">
        <v>127318112</v>
      </c>
      <c r="D11" s="6">
        <v>29189</v>
      </c>
      <c r="E11" s="16">
        <v>28024</v>
      </c>
      <c r="F11" s="6">
        <v>79652</v>
      </c>
      <c r="G11" s="6">
        <v>88160</v>
      </c>
      <c r="H11" s="6">
        <v>151433</v>
      </c>
      <c r="J11" s="50">
        <f>1000000*D11/$C11</f>
        <v>229.26038991215955</v>
      </c>
      <c r="K11" s="57">
        <f>1000000*F11/$C11</f>
        <v>625.61405246097274</v>
      </c>
      <c r="L11" s="57">
        <f>1000000*G11/$C11</f>
        <v>692.4387945683643</v>
      </c>
      <c r="M11" s="50">
        <f>1000000*H11/$C11</f>
        <v>1189.4065786963602</v>
      </c>
      <c r="O11" s="53">
        <f>F11/$D11</f>
        <v>2.7288362054198498</v>
      </c>
      <c r="P11" s="61">
        <f>G11/$D11</f>
        <v>3.0203158724176915</v>
      </c>
      <c r="Q11" s="53">
        <f>H11/$D11</f>
        <v>5.188016033437254</v>
      </c>
      <c r="S11" s="54">
        <f t="shared" si="2"/>
        <v>1.4035391231013647</v>
      </c>
      <c r="T11" s="54">
        <f t="shared" si="0"/>
        <v>1.5534576544545813</v>
      </c>
      <c r="U11" s="54">
        <f t="shared" si="1"/>
        <v>2.668384221722103</v>
      </c>
      <c r="V11" s="102">
        <f>SUM(V4:V10)</f>
        <v>29206</v>
      </c>
      <c r="W11" s="102">
        <f>H11-G11</f>
        <v>63273</v>
      </c>
    </row>
    <row r="12" spans="1:23" x14ac:dyDescent="0.35">
      <c r="A12" s="3">
        <v>9</v>
      </c>
      <c r="B12" s="24" t="s">
        <v>14</v>
      </c>
      <c r="C12" s="55">
        <v>60494785</v>
      </c>
      <c r="D12" s="16">
        <v>34818</v>
      </c>
      <c r="E12" s="6">
        <v>35040</v>
      </c>
      <c r="F12" s="6">
        <v>39509</v>
      </c>
      <c r="G12" s="6">
        <v>41756</v>
      </c>
      <c r="H12" s="6">
        <v>42071</v>
      </c>
      <c r="J12" s="51">
        <f>1000000*D12/$C12</f>
        <v>575.5537440128104</v>
      </c>
      <c r="K12" s="57">
        <f>1000000*F12/$C12</f>
        <v>653.09761824924249</v>
      </c>
      <c r="L12" s="57">
        <f>1000000*G12/$C12</f>
        <v>690.24131584234908</v>
      </c>
      <c r="M12" s="62">
        <f>1000000*H12/$C12</f>
        <v>695.44837625259765</v>
      </c>
      <c r="O12" s="67">
        <f>F12/$D12</f>
        <v>1.1347291630765697</v>
      </c>
      <c r="P12" s="64">
        <f>G12/$D12</f>
        <v>1.199264748118789</v>
      </c>
      <c r="Q12" s="64">
        <f>H12/$D12</f>
        <v>1.208311792750876</v>
      </c>
      <c r="S12" s="54">
        <f t="shared" si="2"/>
        <v>1.4651973605952757</v>
      </c>
      <c r="T12" s="54">
        <f t="shared" si="0"/>
        <v>1.5485277022707824</v>
      </c>
      <c r="U12" s="54">
        <f t="shared" si="1"/>
        <v>1.5602095258701523</v>
      </c>
    </row>
    <row r="13" spans="1:23" x14ac:dyDescent="0.35">
      <c r="A13" s="3">
        <v>10</v>
      </c>
      <c r="B13" s="23" t="s">
        <v>27</v>
      </c>
      <c r="C13" s="7">
        <v>4160016</v>
      </c>
      <c r="D13" s="6">
        <v>667</v>
      </c>
      <c r="E13" s="16">
        <v>623</v>
      </c>
      <c r="F13" s="6">
        <v>2635</v>
      </c>
      <c r="G13" s="6">
        <v>2802</v>
      </c>
      <c r="H13" s="6">
        <v>3680</v>
      </c>
      <c r="J13" s="62">
        <f>1000000*D13/$C13</f>
        <v>160.33592178491622</v>
      </c>
      <c r="K13" s="57">
        <f>1000000*F13/$C13</f>
        <v>633.41102534221022</v>
      </c>
      <c r="L13" s="57">
        <f>1000000*G13/$C13</f>
        <v>673.55510171114724</v>
      </c>
      <c r="M13" s="50">
        <f>1000000*H13/$C13</f>
        <v>884.61198226160673</v>
      </c>
      <c r="O13" s="58">
        <f>F13/$D13</f>
        <v>3.9505247376311843</v>
      </c>
      <c r="P13" s="53">
        <f>G13/$D13</f>
        <v>4.2008995502248876</v>
      </c>
      <c r="Q13" s="53">
        <f>H13/$D13</f>
        <v>5.5172413793103452</v>
      </c>
      <c r="S13" s="54">
        <f t="shared" si="2"/>
        <v>1.421031307679907</v>
      </c>
      <c r="T13" s="54">
        <f t="shared" si="0"/>
        <v>1.5110928744285008</v>
      </c>
      <c r="U13" s="54">
        <f t="shared" si="1"/>
        <v>1.9845902133821853</v>
      </c>
    </row>
    <row r="14" spans="1:23" x14ac:dyDescent="0.35">
      <c r="A14" s="3">
        <v>11</v>
      </c>
      <c r="B14" s="23" t="s">
        <v>31</v>
      </c>
      <c r="C14" s="7">
        <v>11523705</v>
      </c>
      <c r="D14" s="6">
        <v>1271</v>
      </c>
      <c r="E14" s="16">
        <v>1147</v>
      </c>
      <c r="F14" s="6">
        <v>5911</v>
      </c>
      <c r="G14" s="6">
        <v>7334</v>
      </c>
      <c r="H14" s="6">
        <v>16329</v>
      </c>
      <c r="J14" s="68">
        <f>1000000*D14/$C14</f>
        <v>110.29438882720444</v>
      </c>
      <c r="K14" s="50">
        <f>1000000*F14/$C14</f>
        <v>512.9426690461097</v>
      </c>
      <c r="L14" s="50">
        <f>1000000*G14/$C14</f>
        <v>636.4272601563473</v>
      </c>
      <c r="M14" s="57">
        <f>1000000*H14/$C14</f>
        <v>1416.9921913134708</v>
      </c>
      <c r="O14" s="52">
        <f>F14/$D14</f>
        <v>4.6506687647521634</v>
      </c>
      <c r="P14" s="52">
        <f>G14/$D14</f>
        <v>5.770259638080252</v>
      </c>
      <c r="Q14" s="52">
        <f>H14/$D14</f>
        <v>12.847364280094414</v>
      </c>
      <c r="S14" s="54">
        <f t="shared" si="2"/>
        <v>1.1507655575865787</v>
      </c>
      <c r="T14" s="54">
        <f t="shared" si="0"/>
        <v>1.4277981051158803</v>
      </c>
      <c r="U14" s="54">
        <f t="shared" si="1"/>
        <v>3.1789630840519782</v>
      </c>
    </row>
    <row r="15" spans="1:23" x14ac:dyDescent="0.35">
      <c r="A15" s="3">
        <v>12</v>
      </c>
      <c r="B15" s="24" t="s">
        <v>30</v>
      </c>
      <c r="C15" s="7">
        <v>2076129</v>
      </c>
      <c r="D15" s="15">
        <v>321</v>
      </c>
      <c r="E15" s="6">
        <v>333</v>
      </c>
      <c r="F15" s="6">
        <v>1162</v>
      </c>
      <c r="G15" s="6">
        <v>1314</v>
      </c>
      <c r="H15" s="6">
        <v>4263</v>
      </c>
      <c r="J15" s="68">
        <f>1000000*D15/$C15</f>
        <v>154.61466989767976</v>
      </c>
      <c r="K15" s="50">
        <f>1000000*F15/$C15</f>
        <v>559.6954717168345</v>
      </c>
      <c r="L15" s="50">
        <f>1000000*G15/$C15</f>
        <v>632.90864874003489</v>
      </c>
      <c r="M15" s="51">
        <f>1000000*H15/$C15</f>
        <v>2053.3406161177845</v>
      </c>
      <c r="O15" s="58">
        <f>F15/$D15</f>
        <v>3.61993769470405</v>
      </c>
      <c r="P15" s="53">
        <f>G15/$D15</f>
        <v>4.0934579439252339</v>
      </c>
      <c r="Q15" s="52">
        <f>H15/$D15</f>
        <v>13.280373831775702</v>
      </c>
      <c r="S15" s="54">
        <f t="shared" si="2"/>
        <v>1.2556535271020872</v>
      </c>
      <c r="T15" s="54">
        <f t="shared" si="0"/>
        <v>1.4199042466541674</v>
      </c>
      <c r="U15" s="54">
        <f t="shared" si="1"/>
        <v>4.6065843253323564</v>
      </c>
    </row>
    <row r="16" spans="1:23" x14ac:dyDescent="0.35">
      <c r="A16" s="3">
        <v>13</v>
      </c>
      <c r="B16" s="28" t="s">
        <v>12</v>
      </c>
      <c r="C16" s="55">
        <v>81920730</v>
      </c>
      <c r="D16" s="6">
        <v>11106</v>
      </c>
      <c r="E16" s="16">
        <v>11014</v>
      </c>
      <c r="F16" s="6">
        <v>27745</v>
      </c>
      <c r="G16" s="6">
        <v>51826</v>
      </c>
      <c r="H16" s="6">
        <v>72605</v>
      </c>
      <c r="J16" s="68">
        <f>1000000*D16/$C16</f>
        <v>135.57008097950299</v>
      </c>
      <c r="K16" s="68">
        <f>1000000*F16/$C16</f>
        <v>338.68106399930764</v>
      </c>
      <c r="L16" s="50">
        <f>1000000*G16/$C16</f>
        <v>632.63596405940234</v>
      </c>
      <c r="M16" s="50">
        <f>1000000*H16/$C16</f>
        <v>886.28360611532639</v>
      </c>
      <c r="O16" s="54">
        <f>F16/$D16</f>
        <v>2.4981991716189449</v>
      </c>
      <c r="P16" s="58">
        <f>G16/$D16</f>
        <v>4.6664865838285614</v>
      </c>
      <c r="Q16" s="58">
        <f>H16/$D16</f>
        <v>6.5374572303259502</v>
      </c>
      <c r="S16" s="54">
        <f t="shared" si="2"/>
        <v>0.75981688983285589</v>
      </c>
      <c r="T16" s="54">
        <f t="shared" si="0"/>
        <v>1.4192924899072838</v>
      </c>
      <c r="U16" s="54">
        <f t="shared" si="1"/>
        <v>1.9883404320171021</v>
      </c>
    </row>
    <row r="17" spans="1:21" x14ac:dyDescent="0.35">
      <c r="A17" s="3">
        <v>14</v>
      </c>
      <c r="B17" s="24" t="s">
        <v>28</v>
      </c>
      <c r="C17" s="7">
        <v>3547539</v>
      </c>
      <c r="D17" s="15">
        <v>560</v>
      </c>
      <c r="E17" s="6">
        <v>633</v>
      </c>
      <c r="F17" s="6">
        <v>1845</v>
      </c>
      <c r="G17" s="6">
        <v>2185</v>
      </c>
      <c r="H17" s="6">
        <v>5152</v>
      </c>
      <c r="J17" s="62">
        <f>1000000*D17/$C17</f>
        <v>157.85591081592057</v>
      </c>
      <c r="K17" s="50">
        <f>1000000*F17/$C17</f>
        <v>520.07884902745252</v>
      </c>
      <c r="L17" s="50">
        <f>1000000*G17/$C17</f>
        <v>615.91993773711863</v>
      </c>
      <c r="M17" s="57">
        <f>1000000*H17/$C17</f>
        <v>1452.2743795064691</v>
      </c>
      <c r="O17" s="58">
        <f>F17/$D17</f>
        <v>3.2946428571428572</v>
      </c>
      <c r="P17" s="53">
        <f>G17/$D17</f>
        <v>3.9017857142857144</v>
      </c>
      <c r="Q17" s="58">
        <f>H17/$D17</f>
        <v>9.1999999999999993</v>
      </c>
      <c r="S17" s="54">
        <f t="shared" si="2"/>
        <v>1.1667752807600078</v>
      </c>
      <c r="T17" s="54">
        <f t="shared" si="0"/>
        <v>1.3817907796534512</v>
      </c>
      <c r="U17" s="54">
        <f t="shared" si="1"/>
        <v>3.2581172067618218</v>
      </c>
    </row>
    <row r="18" spans="1:21" x14ac:dyDescent="0.35">
      <c r="A18" s="3">
        <v>15</v>
      </c>
      <c r="B18" s="24" t="s">
        <v>9</v>
      </c>
      <c r="C18" s="55">
        <v>46698569</v>
      </c>
      <c r="D18" s="17">
        <v>28368</v>
      </c>
      <c r="E18" s="16">
        <v>27768</v>
      </c>
      <c r="F18" s="6">
        <v>28517</v>
      </c>
      <c r="G18" s="6">
        <v>28729</v>
      </c>
      <c r="H18" s="6">
        <v>28974</v>
      </c>
      <c r="J18" s="51">
        <f>1000000*D18/$C18</f>
        <v>607.47043447948056</v>
      </c>
      <c r="K18" s="50">
        <f>1000000*F18/$C18</f>
        <v>610.66111040790133</v>
      </c>
      <c r="L18" s="50">
        <f>1000000*G18/$C18</f>
        <v>615.20086407786926</v>
      </c>
      <c r="M18" s="62">
        <f>1000000*H18/$C18</f>
        <v>620.44727751721905</v>
      </c>
      <c r="O18" s="60">
        <f>F18/$D18</f>
        <v>1.0052523970671179</v>
      </c>
      <c r="P18" s="60">
        <f>G18/$D18</f>
        <v>1.0127256063169769</v>
      </c>
      <c r="Q18" s="67">
        <f>H18/$D18</f>
        <v>1.0213620981387479</v>
      </c>
      <c r="S18" s="54">
        <f t="shared" si="2"/>
        <v>1.3699928191230624</v>
      </c>
      <c r="T18" s="54">
        <f t="shared" si="0"/>
        <v>1.3801775677871606</v>
      </c>
      <c r="U18" s="54">
        <f t="shared" si="1"/>
        <v>1.391947678271614</v>
      </c>
    </row>
    <row r="19" spans="1:21" x14ac:dyDescent="0.35">
      <c r="A19" s="3">
        <v>16</v>
      </c>
      <c r="B19" s="28" t="s">
        <v>42</v>
      </c>
      <c r="C19" s="7">
        <v>33413660</v>
      </c>
      <c r="D19" s="15">
        <v>1752</v>
      </c>
      <c r="E19" s="6">
        <v>2791</v>
      </c>
      <c r="F19" s="6">
        <v>16302</v>
      </c>
      <c r="G19" s="6">
        <v>19455</v>
      </c>
      <c r="H19" s="6">
        <v>46844</v>
      </c>
      <c r="J19" s="69">
        <f>1000000*D19/$C19</f>
        <v>52.433645401311921</v>
      </c>
      <c r="K19" s="62">
        <f>1000000*F19/$C19</f>
        <v>487.8842964224811</v>
      </c>
      <c r="L19" s="62">
        <f>1000000*G19/$C19</f>
        <v>582.24690141696544</v>
      </c>
      <c r="M19" s="57">
        <f>1000000*H19/$C19</f>
        <v>1401.941601129598</v>
      </c>
      <c r="O19" s="66">
        <f>F19/$D19</f>
        <v>9.3047945205479454</v>
      </c>
      <c r="P19" s="66">
        <f>G19/$D19</f>
        <v>11.104452054794521</v>
      </c>
      <c r="Q19" s="66">
        <f>H19/$D19</f>
        <v>26.737442922374431</v>
      </c>
      <c r="S19" s="54">
        <f t="shared" si="2"/>
        <v>1.0945481401545927</v>
      </c>
      <c r="T19" s="54">
        <f t="shared" si="0"/>
        <v>1.3062467222860754</v>
      </c>
      <c r="U19" s="54">
        <f t="shared" si="1"/>
        <v>3.1451977105509594</v>
      </c>
    </row>
    <row r="20" spans="1:21" x14ac:dyDescent="0.35">
      <c r="A20" s="3">
        <v>17</v>
      </c>
      <c r="B20" s="28" t="s">
        <v>39</v>
      </c>
      <c r="C20" s="7">
        <v>38124182</v>
      </c>
      <c r="D20" s="15">
        <v>2160</v>
      </c>
      <c r="E20" s="6">
        <v>2308</v>
      </c>
      <c r="F20" s="6">
        <v>16785</v>
      </c>
      <c r="G20" s="6">
        <v>21722</v>
      </c>
      <c r="H20" s="6">
        <v>45635</v>
      </c>
      <c r="J20" s="70">
        <f>1000000*D20/$C20</f>
        <v>56.656953321647663</v>
      </c>
      <c r="K20" s="68">
        <f>1000000*F20/$C20</f>
        <v>440.27174143697039</v>
      </c>
      <c r="L20" s="62">
        <f>1000000*G20/$C20</f>
        <v>569.76960187631039</v>
      </c>
      <c r="M20" s="50">
        <f>1000000*H20/$C20</f>
        <v>1197.0092892747182</v>
      </c>
      <c r="O20" s="66">
        <f>F20/$D20</f>
        <v>7.770833333333333</v>
      </c>
      <c r="P20" s="66">
        <f>G20/$D20</f>
        <v>10.056481481481482</v>
      </c>
      <c r="Q20" s="66">
        <f>H20/$D20</f>
        <v>21.127314814814813</v>
      </c>
      <c r="S20" s="54">
        <f t="shared" si="2"/>
        <v>0.98773135205639373</v>
      </c>
      <c r="T20" s="54">
        <f t="shared" si="0"/>
        <v>1.2782544193845089</v>
      </c>
      <c r="U20" s="54">
        <f t="shared" si="1"/>
        <v>2.6854405868986313</v>
      </c>
    </row>
    <row r="21" spans="1:21" x14ac:dyDescent="0.35">
      <c r="A21" s="3">
        <v>18</v>
      </c>
      <c r="B21" s="23" t="s">
        <v>44</v>
      </c>
      <c r="C21" s="7">
        <v>18065725</v>
      </c>
      <c r="D21" s="16">
        <v>843</v>
      </c>
      <c r="E21" s="6">
        <v>882</v>
      </c>
      <c r="F21" s="6">
        <v>7965</v>
      </c>
      <c r="G21" s="6">
        <v>10090</v>
      </c>
      <c r="H21" s="6">
        <v>27855</v>
      </c>
      <c r="J21" s="71">
        <f>1000000*D21/$C21</f>
        <v>46.662948760705703</v>
      </c>
      <c r="K21" s="68">
        <f>1000000*F21/$C21</f>
        <v>440.89013864652537</v>
      </c>
      <c r="L21" s="62">
        <f>1000000*G21/$C21</f>
        <v>558.51619572422362</v>
      </c>
      <c r="M21" s="57">
        <f>1000000*H21/$C21</f>
        <v>1541.8700328937809</v>
      </c>
      <c r="O21" s="66">
        <f>F21/$D21</f>
        <v>9.4483985765124547</v>
      </c>
      <c r="P21" s="66">
        <f>G21/$D21</f>
        <v>11.969157769869513</v>
      </c>
      <c r="Q21" s="66">
        <f>H21/$D21</f>
        <v>33.042704626334519</v>
      </c>
      <c r="S21" s="54">
        <f t="shared" si="2"/>
        <v>0.98911870049240291</v>
      </c>
      <c r="T21" s="54">
        <f t="shared" si="0"/>
        <v>1.2530078704291709</v>
      </c>
      <c r="U21" s="54">
        <f t="shared" si="1"/>
        <v>3.4591213311005506</v>
      </c>
    </row>
    <row r="22" spans="1:21" x14ac:dyDescent="0.35">
      <c r="A22" s="3">
        <v>19</v>
      </c>
      <c r="B22" s="24" t="s">
        <v>21</v>
      </c>
      <c r="C22" s="55">
        <v>10333456</v>
      </c>
      <c r="D22" s="6">
        <v>5411</v>
      </c>
      <c r="E22" s="16">
        <v>5306</v>
      </c>
      <c r="F22" s="6">
        <v>5527</v>
      </c>
      <c r="G22" s="6">
        <v>5754</v>
      </c>
      <c r="H22" s="6">
        <v>5754</v>
      </c>
      <c r="J22" s="51">
        <f>1000000*D22/$C22</f>
        <v>523.63894518929578</v>
      </c>
      <c r="K22" s="50">
        <f>1000000*F22/$C22</f>
        <v>534.86461838130435</v>
      </c>
      <c r="L22" s="62">
        <f>1000000*G22/$C22</f>
        <v>556.83209954152801</v>
      </c>
      <c r="M22" s="68">
        <f>1000000*H22/$C22</f>
        <v>556.83209954152801</v>
      </c>
      <c r="O22" s="60">
        <f>F22/$D22</f>
        <v>1.02143781186472</v>
      </c>
      <c r="P22" s="63">
        <f>G22/$D22</f>
        <v>1.0633893919793014</v>
      </c>
      <c r="Q22" s="64">
        <f>H22/$D22</f>
        <v>1.0633893919793014</v>
      </c>
      <c r="S22" s="54">
        <f t="shared" si="2"/>
        <v>1.1999465397361302</v>
      </c>
      <c r="T22" s="54">
        <f t="shared" si="0"/>
        <v>1.2492296706426078</v>
      </c>
      <c r="U22" s="54">
        <f t="shared" si="1"/>
        <v>1.2492296706426078</v>
      </c>
    </row>
    <row r="23" spans="1:21" x14ac:dyDescent="0.35">
      <c r="A23" s="3">
        <v>20</v>
      </c>
      <c r="B23" s="23" t="s">
        <v>33</v>
      </c>
      <c r="C23" s="55">
        <v>10266149</v>
      </c>
      <c r="D23" s="16">
        <v>765</v>
      </c>
      <c r="E23" s="6">
        <v>793</v>
      </c>
      <c r="F23" s="6">
        <v>5214</v>
      </c>
      <c r="G23" s="6">
        <v>5665</v>
      </c>
      <c r="H23" s="6">
        <v>8486</v>
      </c>
      <c r="J23" s="65">
        <f>1000000*D23/$C23</f>
        <v>74.516744302074713</v>
      </c>
      <c r="K23" s="62">
        <f>1000000*F23/$C23</f>
        <v>507.88275136080728</v>
      </c>
      <c r="L23" s="62">
        <f>1000000*G23/$C23</f>
        <v>551.81353787091928</v>
      </c>
      <c r="M23" s="62">
        <f>1000000*H23/$C23</f>
        <v>826.60012045412554</v>
      </c>
      <c r="O23" s="52">
        <f>F23/$D23</f>
        <v>6.8156862745098037</v>
      </c>
      <c r="P23" s="52">
        <f>G23/$D23</f>
        <v>7.405228758169935</v>
      </c>
      <c r="Q23" s="52">
        <f>H23/$D23</f>
        <v>11.09281045751634</v>
      </c>
      <c r="S23" s="54">
        <f t="shared" si="2"/>
        <v>1.1394138425746505</v>
      </c>
      <c r="T23" s="54">
        <f t="shared" si="0"/>
        <v>1.2379707361306855</v>
      </c>
      <c r="U23" s="54">
        <f t="shared" si="1"/>
        <v>1.8544430126751983</v>
      </c>
    </row>
    <row r="24" spans="1:21" x14ac:dyDescent="0.35">
      <c r="A24" s="3">
        <v>21</v>
      </c>
      <c r="B24" s="23" t="s">
        <v>49</v>
      </c>
      <c r="C24" s="55">
        <v>45376763</v>
      </c>
      <c r="D24" s="16">
        <v>1385</v>
      </c>
      <c r="E24" s="6">
        <v>1496</v>
      </c>
      <c r="F24" s="6">
        <v>21428</v>
      </c>
      <c r="G24" s="6">
        <v>24721</v>
      </c>
      <c r="H24" s="6">
        <v>43507</v>
      </c>
      <c r="J24" s="65">
        <f>1000000*D24/$C24</f>
        <v>30.52223006740256</v>
      </c>
      <c r="K24" s="65">
        <f>1000000*F24/$C24</f>
        <v>472.22407645075958</v>
      </c>
      <c r="L24" s="72">
        <f>1000000*G24/$C24</f>
        <v>544.79425956408568</v>
      </c>
      <c r="M24" s="68">
        <f>1000000*H24/$C24</f>
        <v>958.79470291876044</v>
      </c>
      <c r="O24" s="66">
        <f>F24/$D24</f>
        <v>15.471480144404332</v>
      </c>
      <c r="P24" s="66">
        <f>G24/$D24</f>
        <v>17.849097472924189</v>
      </c>
      <c r="Q24" s="66">
        <f>H24/$D24</f>
        <v>31.412996389891696</v>
      </c>
      <c r="S24" s="54">
        <f t="shared" si="2"/>
        <v>1.0594150875637451</v>
      </c>
      <c r="T24" s="54">
        <f t="shared" si="0"/>
        <v>1.2222232770050097</v>
      </c>
      <c r="U24" s="54">
        <f t="shared" si="1"/>
        <v>2.1510160637780413</v>
      </c>
    </row>
    <row r="25" spans="1:21" x14ac:dyDescent="0.35">
      <c r="A25" s="3">
        <v>22</v>
      </c>
      <c r="B25" s="23" t="s">
        <v>34</v>
      </c>
      <c r="C25" s="7">
        <v>9181487</v>
      </c>
      <c r="D25" s="6">
        <v>591</v>
      </c>
      <c r="E25" s="15">
        <v>504</v>
      </c>
      <c r="F25" s="6">
        <v>4474</v>
      </c>
      <c r="G25" s="6">
        <v>4958</v>
      </c>
      <c r="H25" s="6">
        <v>6799</v>
      </c>
      <c r="J25" s="65">
        <f>1000000*D25/$C25</f>
        <v>64.368658366558705</v>
      </c>
      <c r="K25" s="62">
        <f>1000000*F25/$C25</f>
        <v>487.28490276139365</v>
      </c>
      <c r="L25" s="72">
        <f>1000000*G25/$C25</f>
        <v>539.99967543383764</v>
      </c>
      <c r="M25" s="62">
        <f>1000000*H25/$C25</f>
        <v>740.51185826435301</v>
      </c>
      <c r="O25" s="52">
        <f>F25/$D25</f>
        <v>7.5702199661590521</v>
      </c>
      <c r="P25" s="52">
        <f>G25/$D25</f>
        <v>8.3891708967851102</v>
      </c>
      <c r="Q25" s="52">
        <f>H25/$D25</f>
        <v>11.504230118443317</v>
      </c>
      <c r="S25" s="54">
        <f t="shared" si="2"/>
        <v>1.0932034253896894</v>
      </c>
      <c r="T25" s="54">
        <f t="shared" si="0"/>
        <v>1.2114668267952793</v>
      </c>
      <c r="U25" s="54">
        <f t="shared" si="1"/>
        <v>1.6613075747037322</v>
      </c>
    </row>
    <row r="26" spans="1:21" x14ac:dyDescent="0.35">
      <c r="A26" s="3">
        <v>23</v>
      </c>
      <c r="B26" s="30" t="s">
        <v>24</v>
      </c>
      <c r="C26" s="55">
        <v>330252859</v>
      </c>
      <c r="D26" s="6">
        <v>128740</v>
      </c>
      <c r="E26" s="6">
        <v>128119</v>
      </c>
      <c r="F26" s="6">
        <v>150997</v>
      </c>
      <c r="G26" s="6">
        <v>175168</v>
      </c>
      <c r="H26" s="6">
        <v>175168</v>
      </c>
      <c r="J26" s="57">
        <f>1000000*D26/$C26</f>
        <v>389.82251475376324</v>
      </c>
      <c r="K26" s="62">
        <f>1000000*F26/$C26</f>
        <v>457.21632950344878</v>
      </c>
      <c r="L26" s="72">
        <f>1000000*G26/$C26</f>
        <v>530.40570346735444</v>
      </c>
      <c r="M26" s="68">
        <f>1000000*H26/$C26</f>
        <v>530.40570346735444</v>
      </c>
      <c r="O26" s="54">
        <f>F26/$D26</f>
        <v>1.1728833307441355</v>
      </c>
      <c r="P26" s="61">
        <f>G26/$D26</f>
        <v>1.3606338356377194</v>
      </c>
      <c r="Q26" s="54">
        <f>H26/$D26</f>
        <v>1.3606338356377194</v>
      </c>
      <c r="S26" s="54">
        <f t="shared" si="2"/>
        <v>1.0257458310831775</v>
      </c>
      <c r="T26" s="54">
        <f t="shared" si="0"/>
        <v>1.1899431494611024</v>
      </c>
      <c r="U26" s="54">
        <f t="shared" si="1"/>
        <v>1.1899431494611024</v>
      </c>
    </row>
    <row r="27" spans="1:21" x14ac:dyDescent="0.35">
      <c r="A27" s="3">
        <v>24</v>
      </c>
      <c r="B27" s="27" t="s">
        <v>18</v>
      </c>
      <c r="C27" s="73">
        <v>19524125</v>
      </c>
      <c r="D27" s="18">
        <v>1687</v>
      </c>
      <c r="E27" s="8">
        <v>1716</v>
      </c>
      <c r="F27" s="8">
        <v>5270</v>
      </c>
      <c r="G27" s="8">
        <v>9931</v>
      </c>
      <c r="H27" s="8">
        <v>10549</v>
      </c>
      <c r="J27" s="74">
        <f>1000000*D27/$C27</f>
        <v>86.405920879937</v>
      </c>
      <c r="K27" s="74">
        <f>1000000*F27/$C27</f>
        <v>269.92246771622285</v>
      </c>
      <c r="L27" s="75">
        <f>1000000*G27/$C27</f>
        <v>508.65275652558051</v>
      </c>
      <c r="M27" s="74">
        <f>1000000*H27/$C27</f>
        <v>540.305903593631</v>
      </c>
      <c r="O27" s="76">
        <f>F27/$D27</f>
        <v>3.1238885595732069</v>
      </c>
      <c r="P27" s="77">
        <f>G27/$D27</f>
        <v>5.8867812685240075</v>
      </c>
      <c r="Q27" s="78">
        <f>H27/$D27</f>
        <v>6.2531120331950207</v>
      </c>
      <c r="S27" s="54">
        <f t="shared" si="2"/>
        <v>0.60555983701695582</v>
      </c>
      <c r="T27" s="54">
        <f t="shared" si="0"/>
        <v>1.14114131715662</v>
      </c>
      <c r="U27" s="54">
        <f t="shared" si="1"/>
        <v>1.2121538369434284</v>
      </c>
    </row>
    <row r="28" spans="1:21" ht="13" thickBot="1" x14ac:dyDescent="0.4">
      <c r="A28" s="3">
        <v>25</v>
      </c>
      <c r="B28" s="29" t="s">
        <v>35</v>
      </c>
      <c r="C28" s="73">
        <v>1592087</v>
      </c>
      <c r="D28" s="22">
        <v>94</v>
      </c>
      <c r="E28" s="8">
        <v>99</v>
      </c>
      <c r="F28" s="8">
        <v>329</v>
      </c>
      <c r="G28" s="8">
        <v>761</v>
      </c>
      <c r="H28" s="8">
        <v>794</v>
      </c>
      <c r="J28" s="79">
        <f>1000000*D28/$C28</f>
        <v>59.041999589218428</v>
      </c>
      <c r="K28" s="80">
        <f>1000000*F28/$C28</f>
        <v>206.64699856226449</v>
      </c>
      <c r="L28" s="8">
        <f>1000000*G28/$C28</f>
        <v>477.98895412122579</v>
      </c>
      <c r="M28" s="8">
        <f>1000000*H28/$C28</f>
        <v>498.7164646153131</v>
      </c>
      <c r="O28" s="81">
        <f>F28/$D28</f>
        <v>3.5</v>
      </c>
      <c r="P28" s="82">
        <f>G28/$D28</f>
        <v>8.0957446808510642</v>
      </c>
      <c r="Q28" s="81">
        <f>H28/$D28</f>
        <v>8.4468085106382986</v>
      </c>
      <c r="S28" s="54">
        <f t="shared" si="2"/>
        <v>0.46360395200953847</v>
      </c>
      <c r="T28" s="54">
        <f t="shared" si="0"/>
        <v>1.0723483510007865</v>
      </c>
      <c r="U28" s="54">
        <f t="shared" si="1"/>
        <v>1.1188496592570625</v>
      </c>
    </row>
    <row r="29" spans="1:21" ht="13.5" thickTop="1" thickBot="1" x14ac:dyDescent="0.4">
      <c r="A29" s="3">
        <v>26</v>
      </c>
      <c r="B29" s="25" t="s">
        <v>10</v>
      </c>
      <c r="C29" s="83">
        <v>67063703</v>
      </c>
      <c r="D29" s="20">
        <v>29893</v>
      </c>
      <c r="E29" s="21">
        <v>29844</v>
      </c>
      <c r="F29" s="20">
        <v>30327</v>
      </c>
      <c r="G29" s="20">
        <v>30391</v>
      </c>
      <c r="H29" s="20">
        <v>30391</v>
      </c>
      <c r="J29" s="84">
        <f>1000000*D29/$C29</f>
        <v>445.74037314939198</v>
      </c>
      <c r="K29" s="85">
        <f>1000000*F29/$C29</f>
        <v>452.21183208448838</v>
      </c>
      <c r="L29" s="86">
        <f>1000000*G29/$C29</f>
        <v>453.16614860947954</v>
      </c>
      <c r="M29" s="87">
        <f>1000000*H29/$C29</f>
        <v>453.16614860947954</v>
      </c>
      <c r="N29" s="88"/>
      <c r="O29" s="89">
        <f>F29/$D29</f>
        <v>1.014518449135249</v>
      </c>
      <c r="P29" s="90">
        <f>G29/$D29</f>
        <v>1.0166594185929816</v>
      </c>
      <c r="Q29" s="91">
        <f>H29/$D29</f>
        <v>1.0166594185929816</v>
      </c>
      <c r="S29" s="88">
        <f>K29/$J$57</f>
        <v>1.014518449135249</v>
      </c>
      <c r="T29" s="92">
        <f t="shared" si="0"/>
        <v>1.0166594185929816</v>
      </c>
      <c r="U29" s="93">
        <f t="shared" si="1"/>
        <v>1.0166594185929816</v>
      </c>
    </row>
    <row r="30" spans="1:21" ht="13" thickTop="1" x14ac:dyDescent="0.35">
      <c r="A30" s="3">
        <v>27</v>
      </c>
      <c r="B30" s="26" t="s">
        <v>17</v>
      </c>
      <c r="C30" s="94">
        <v>17182462</v>
      </c>
      <c r="D30" s="9">
        <v>6132</v>
      </c>
      <c r="E30" s="19">
        <v>6111</v>
      </c>
      <c r="F30" s="9">
        <v>6179</v>
      </c>
      <c r="G30" s="9">
        <v>6439</v>
      </c>
      <c r="H30" s="9">
        <v>6439</v>
      </c>
      <c r="J30" s="95">
        <f>1000000*D30/$C30</f>
        <v>356.87551644228864</v>
      </c>
      <c r="K30" s="96">
        <f>1000000*F30/$C30</f>
        <v>359.61086368181697</v>
      </c>
      <c r="L30" s="97">
        <f>1000000*G30/$C30</f>
        <v>374.7425718153778</v>
      </c>
      <c r="M30" s="96">
        <f>1000000*H30/$C30</f>
        <v>374.7425718153778</v>
      </c>
      <c r="O30" s="98">
        <f>F30/$D30</f>
        <v>1.0076647097195042</v>
      </c>
      <c r="P30" s="63">
        <f>G30/$D30</f>
        <v>1.0500652315720809</v>
      </c>
      <c r="Q30" s="99">
        <f>H30/$D30</f>
        <v>1.0500652315720809</v>
      </c>
      <c r="S30" s="54">
        <f t="shared" ref="S30:S53" si="4">K30/$J$57</f>
        <v>0.80677202547522364</v>
      </c>
      <c r="T30" s="54">
        <f t="shared" ref="T30:T53" si="5">L30/$J$57</f>
        <v>0.84071938372470711</v>
      </c>
      <c r="U30" s="54">
        <f t="shared" ref="U30:U53" si="6">M30/$J$57</f>
        <v>0.84071938372470711</v>
      </c>
    </row>
    <row r="31" spans="1:21" x14ac:dyDescent="0.35">
      <c r="A31" s="3">
        <v>28</v>
      </c>
      <c r="B31" s="24" t="s">
        <v>13</v>
      </c>
      <c r="C31" s="55">
        <v>4857198</v>
      </c>
      <c r="D31" s="16">
        <v>1738</v>
      </c>
      <c r="E31" s="6">
        <v>1742</v>
      </c>
      <c r="F31" s="6">
        <v>1769</v>
      </c>
      <c r="G31" s="6">
        <v>1790</v>
      </c>
      <c r="H31" s="6">
        <v>1790</v>
      </c>
      <c r="J31" s="57">
        <f>1000000*D31/$C31</f>
        <v>357.81946710840282</v>
      </c>
      <c r="K31" s="68">
        <f>1000000*F31/$C31</f>
        <v>364.2017475919244</v>
      </c>
      <c r="L31" s="72">
        <f>1000000*G31/$C31</f>
        <v>368.52522791947126</v>
      </c>
      <c r="M31" s="68">
        <f>1000000*H31/$C31</f>
        <v>368.52522791947126</v>
      </c>
      <c r="O31" s="60">
        <f>F31/$D31</f>
        <v>1.0178365937859608</v>
      </c>
      <c r="P31" s="60">
        <f>G31/$D31</f>
        <v>1.0299194476409665</v>
      </c>
      <c r="Q31" s="63">
        <f>H31/$D31</f>
        <v>1.0299194476409665</v>
      </c>
      <c r="S31" s="54">
        <f t="shared" si="4"/>
        <v>0.81707148270785079</v>
      </c>
      <c r="T31" s="54">
        <f t="shared" si="5"/>
        <v>0.82677103111761052</v>
      </c>
      <c r="U31" s="54">
        <f t="shared" si="6"/>
        <v>0.82677103111761052</v>
      </c>
    </row>
    <row r="32" spans="1:21" x14ac:dyDescent="0.35">
      <c r="A32" s="3">
        <v>29</v>
      </c>
      <c r="B32" s="28" t="s">
        <v>32</v>
      </c>
      <c r="C32" s="7">
        <v>4727665</v>
      </c>
      <c r="D32" s="16">
        <v>359</v>
      </c>
      <c r="E32" s="6">
        <v>372</v>
      </c>
      <c r="F32" s="6">
        <v>1073</v>
      </c>
      <c r="G32" s="6">
        <v>1738</v>
      </c>
      <c r="H32" s="6">
        <v>1779</v>
      </c>
      <c r="J32" s="68">
        <f>1000000*D32/$C32</f>
        <v>75.936006464078986</v>
      </c>
      <c r="K32" s="65">
        <f>1000000*F32/$C32</f>
        <v>226.96193575475419</v>
      </c>
      <c r="L32" s="72">
        <f>1000000*G32/$C32</f>
        <v>367.62334048626542</v>
      </c>
      <c r="M32" s="68">
        <f>1000000*H32/$C32</f>
        <v>376.29569777046385</v>
      </c>
      <c r="O32" s="53">
        <f>F32/$D32</f>
        <v>2.9888579387186631</v>
      </c>
      <c r="P32" s="58">
        <f>G32/$D32</f>
        <v>4.8412256267409468</v>
      </c>
      <c r="Q32" s="54">
        <f>H32/$D32</f>
        <v>4.9554317548746516</v>
      </c>
      <c r="S32" s="54">
        <f t="shared" si="4"/>
        <v>0.50917966921225422</v>
      </c>
      <c r="T32" s="54">
        <f t="shared" si="5"/>
        <v>0.82474768414808752</v>
      </c>
      <c r="U32" s="54">
        <f t="shared" si="6"/>
        <v>0.84420375724939456</v>
      </c>
    </row>
    <row r="33" spans="1:21" x14ac:dyDescent="0.35">
      <c r="A33" s="3">
        <v>30</v>
      </c>
      <c r="B33" s="28" t="s">
        <v>23</v>
      </c>
      <c r="C33" s="55">
        <v>82003882</v>
      </c>
      <c r="D33" s="16">
        <v>5167</v>
      </c>
      <c r="E33" s="6">
        <v>5272</v>
      </c>
      <c r="F33" s="6">
        <v>15268</v>
      </c>
      <c r="G33" s="6">
        <v>28404</v>
      </c>
      <c r="H33" s="6">
        <v>31522</v>
      </c>
      <c r="J33" s="65">
        <f>1000000*D33/$C33</f>
        <v>63.009212173638318</v>
      </c>
      <c r="K33" s="65">
        <f>1000000*F33/$C33</f>
        <v>186.18630761894906</v>
      </c>
      <c r="L33" s="72">
        <f>1000000*G33/$C33</f>
        <v>346.37384605767812</v>
      </c>
      <c r="M33" s="68">
        <f>1000000*H33/$C33</f>
        <v>384.39643625651769</v>
      </c>
      <c r="O33" s="53">
        <f>F33/$D33</f>
        <v>2.9549061350880588</v>
      </c>
      <c r="P33" s="58">
        <f>G33/$D33</f>
        <v>5.4971937294368107</v>
      </c>
      <c r="Q33" s="58">
        <f>H33/$D33</f>
        <v>6.1006386684730014</v>
      </c>
      <c r="S33" s="54">
        <f t="shared" si="4"/>
        <v>0.41770124232508737</v>
      </c>
      <c r="T33" s="54">
        <f t="shared" si="5"/>
        <v>0.77707532663097878</v>
      </c>
      <c r="U33" s="54">
        <f t="shared" si="6"/>
        <v>0.86237742733635081</v>
      </c>
    </row>
    <row r="34" spans="1:21" x14ac:dyDescent="0.35">
      <c r="A34" s="3">
        <v>31</v>
      </c>
      <c r="B34" s="30" t="s">
        <v>0</v>
      </c>
      <c r="C34" s="55">
        <v>37980511</v>
      </c>
      <c r="D34" s="16">
        <v>8700</v>
      </c>
      <c r="E34" s="6">
        <v>8756</v>
      </c>
      <c r="F34" s="6">
        <v>9307</v>
      </c>
      <c r="G34" s="6">
        <v>10053</v>
      </c>
      <c r="H34" s="6">
        <v>10066</v>
      </c>
      <c r="J34" s="62">
        <f>1000000*D34/$C34</f>
        <v>229.06484854824623</v>
      </c>
      <c r="K34" s="68">
        <f>1000000*F34/$C34</f>
        <v>245.04672936075031</v>
      </c>
      <c r="L34" s="65">
        <f>1000000*G34/$C34</f>
        <v>264.68838189143901</v>
      </c>
      <c r="M34" s="65">
        <f>1000000*H34/$C34</f>
        <v>265.03066269961454</v>
      </c>
      <c r="O34" s="67">
        <f>F34/$D34</f>
        <v>1.0697701149425287</v>
      </c>
      <c r="P34" s="64">
        <f>G34/$D34</f>
        <v>1.1555172413793104</v>
      </c>
      <c r="Q34" s="64">
        <f>H34/$D34</f>
        <v>1.1570114942528735</v>
      </c>
      <c r="S34" s="54">
        <f t="shared" si="4"/>
        <v>0.54975215197439997</v>
      </c>
      <c r="T34" s="54">
        <f t="shared" si="5"/>
        <v>0.59381738302338494</v>
      </c>
      <c r="U34" s="54">
        <f t="shared" si="6"/>
        <v>0.59458527578965403</v>
      </c>
    </row>
    <row r="35" spans="1:21" x14ac:dyDescent="0.35">
      <c r="A35" s="3">
        <v>32</v>
      </c>
      <c r="B35" s="24" t="s">
        <v>22</v>
      </c>
      <c r="C35" s="55">
        <v>8544527</v>
      </c>
      <c r="D35" s="16">
        <v>1965</v>
      </c>
      <c r="E35" s="6">
        <v>1993</v>
      </c>
      <c r="F35" s="6">
        <v>2046</v>
      </c>
      <c r="G35" s="6">
        <v>2203</v>
      </c>
      <c r="H35" s="6">
        <v>2203</v>
      </c>
      <c r="J35" s="50">
        <f>1000000*D35/$C35</f>
        <v>229.97177023374144</v>
      </c>
      <c r="K35" s="68">
        <f>1000000*F35/$C35</f>
        <v>239.45152259452161</v>
      </c>
      <c r="L35" s="65">
        <f>1000000*G35/$C35</f>
        <v>257.82585741726837</v>
      </c>
      <c r="M35" s="65">
        <f>1000000*H35/$C35</f>
        <v>257.82585741726837</v>
      </c>
      <c r="O35" s="60">
        <f>F35/$D35</f>
        <v>1.0412213740458016</v>
      </c>
      <c r="P35" s="63">
        <f>G35/$D35</f>
        <v>1.1211195928753181</v>
      </c>
      <c r="Q35" s="64">
        <f>H35/$D35</f>
        <v>1.1211195928753181</v>
      </c>
      <c r="S35" s="54">
        <f t="shared" si="4"/>
        <v>0.53719953815865884</v>
      </c>
      <c r="T35" s="54">
        <f t="shared" si="5"/>
        <v>0.57842159460582854</v>
      </c>
      <c r="U35" s="54">
        <f t="shared" si="6"/>
        <v>0.57842159460582854</v>
      </c>
    </row>
    <row r="36" spans="1:21" x14ac:dyDescent="0.35">
      <c r="A36" s="3">
        <v>33</v>
      </c>
      <c r="B36" s="24" t="s">
        <v>29</v>
      </c>
      <c r="C36" s="7">
        <v>2959245</v>
      </c>
      <c r="D36" s="6">
        <v>459</v>
      </c>
      <c r="E36" s="16">
        <v>448</v>
      </c>
      <c r="F36" s="6">
        <v>679</v>
      </c>
      <c r="G36" s="6">
        <v>679</v>
      </c>
      <c r="H36" s="6">
        <v>814</v>
      </c>
      <c r="J36" s="62">
        <f>1000000*D36/$C36</f>
        <v>155.1071303660224</v>
      </c>
      <c r="K36" s="68">
        <f>1000000*F36/$C36</f>
        <v>229.45041725169764</v>
      </c>
      <c r="L36" s="65">
        <f>1000000*G36/$C36</f>
        <v>229.45041725169764</v>
      </c>
      <c r="M36" s="65">
        <f>1000000*H36/$C36</f>
        <v>275.07016147699835</v>
      </c>
      <c r="O36" s="54">
        <f>F36/$D36</f>
        <v>1.4793028322440087</v>
      </c>
      <c r="P36" s="61">
        <f>G36/$D36</f>
        <v>1.4793028322440087</v>
      </c>
      <c r="Q36" s="54">
        <f>H36/$D36</f>
        <v>1.7734204793028323</v>
      </c>
      <c r="S36" s="54">
        <f t="shared" si="4"/>
        <v>0.51476247401712538</v>
      </c>
      <c r="T36" s="54">
        <f t="shared" si="5"/>
        <v>0.51476247401712538</v>
      </c>
      <c r="U36" s="54">
        <f t="shared" si="6"/>
        <v>0.61710847400580271</v>
      </c>
    </row>
    <row r="37" spans="1:21" x14ac:dyDescent="0.35">
      <c r="A37" s="3">
        <v>34</v>
      </c>
      <c r="B37" s="28" t="s">
        <v>47</v>
      </c>
      <c r="C37" s="7">
        <v>2743932</v>
      </c>
      <c r="D37" s="15">
        <v>118</v>
      </c>
      <c r="E37" s="6">
        <v>135</v>
      </c>
      <c r="F37" s="6">
        <v>461</v>
      </c>
      <c r="G37" s="6">
        <v>596</v>
      </c>
      <c r="H37" s="6">
        <v>596</v>
      </c>
      <c r="J37" s="71">
        <f>1000000*D37/$C37</f>
        <v>43.003981148220873</v>
      </c>
      <c r="K37" s="65">
        <f>1000000*F37/$C37</f>
        <v>168.00707889262563</v>
      </c>
      <c r="L37" s="65">
        <f>1000000*G37/$C37</f>
        <v>217.20654885033593</v>
      </c>
      <c r="M37" s="65">
        <f>1000000*H37/$C37</f>
        <v>217.20654885033593</v>
      </c>
      <c r="O37" s="58">
        <f>F37/$D37</f>
        <v>3.906779661016949</v>
      </c>
      <c r="P37" s="58">
        <f>G37/$D37</f>
        <v>5.0508474576271185</v>
      </c>
      <c r="Q37" s="53">
        <f>H37/$D37</f>
        <v>5.0508474576271185</v>
      </c>
      <c r="S37" s="54">
        <f t="shared" si="4"/>
        <v>0.37691689829567504</v>
      </c>
      <c r="T37" s="54">
        <f t="shared" si="5"/>
        <v>0.48729386417401804</v>
      </c>
      <c r="U37" s="54">
        <f t="shared" si="6"/>
        <v>0.48729386417401804</v>
      </c>
    </row>
    <row r="38" spans="1:21" x14ac:dyDescent="0.35">
      <c r="A38" s="3">
        <v>35</v>
      </c>
      <c r="B38" s="24" t="s">
        <v>26</v>
      </c>
      <c r="C38" s="7">
        <v>626108</v>
      </c>
      <c r="D38" s="16">
        <v>110</v>
      </c>
      <c r="E38" s="6">
        <v>116</v>
      </c>
      <c r="F38" s="6">
        <v>116</v>
      </c>
      <c r="G38" s="6">
        <v>116</v>
      </c>
      <c r="H38" s="6">
        <v>116</v>
      </c>
      <c r="J38" s="62">
        <f>1000000*D38/$C38</f>
        <v>175.68853935742715</v>
      </c>
      <c r="K38" s="65">
        <f>1000000*F38/$C38</f>
        <v>185.271550595105</v>
      </c>
      <c r="L38" s="65">
        <f>1000000*G38/$C38</f>
        <v>185.271550595105</v>
      </c>
      <c r="M38" s="65">
        <f>1000000*H38/$C38</f>
        <v>185.271550595105</v>
      </c>
      <c r="O38" s="67">
        <f>F38/$D38</f>
        <v>1.0545454545454545</v>
      </c>
      <c r="P38" s="63">
        <f>G38/$D38</f>
        <v>1.0545454545454545</v>
      </c>
      <c r="Q38" s="63">
        <f>H38/$D38</f>
        <v>1.0545454545454545</v>
      </c>
      <c r="S38" s="54">
        <f t="shared" si="4"/>
        <v>0.41564902296389106</v>
      </c>
      <c r="T38" s="54">
        <f t="shared" si="5"/>
        <v>0.41564902296389106</v>
      </c>
      <c r="U38" s="54">
        <f t="shared" si="6"/>
        <v>0.41564902296389106</v>
      </c>
    </row>
    <row r="39" spans="1:21" x14ac:dyDescent="0.35">
      <c r="A39" s="3">
        <v>36</v>
      </c>
      <c r="B39" s="24" t="s">
        <v>1</v>
      </c>
      <c r="C39" s="55">
        <v>10291027</v>
      </c>
      <c r="D39" s="6">
        <v>1587</v>
      </c>
      <c r="E39" s="16">
        <v>1557</v>
      </c>
      <c r="F39" s="6">
        <v>1589</v>
      </c>
      <c r="G39" s="6">
        <v>1594</v>
      </c>
      <c r="H39" s="6">
        <v>1594</v>
      </c>
      <c r="J39" s="68">
        <f>1000000*D39/$C39</f>
        <v>154.21201401959203</v>
      </c>
      <c r="K39" s="70">
        <f>1000000*F39/$C39</f>
        <v>154.40635808262869</v>
      </c>
      <c r="L39" s="70">
        <f>1000000*G39/$C39</f>
        <v>154.89221824022033</v>
      </c>
      <c r="M39" s="70">
        <f>1000000*H39/$C39</f>
        <v>154.89221824022033</v>
      </c>
      <c r="O39" s="60">
        <f>F39/$D39</f>
        <v>1.0012602394454946</v>
      </c>
      <c r="P39" s="60">
        <f>G39/$D39</f>
        <v>1.0044108380592311</v>
      </c>
      <c r="Q39" s="60">
        <f>H39/$D39</f>
        <v>1.0044108380592311</v>
      </c>
      <c r="S39" s="54">
        <f t="shared" si="4"/>
        <v>0.34640424647124946</v>
      </c>
      <c r="T39" s="54">
        <f t="shared" si="5"/>
        <v>0.34749425354007024</v>
      </c>
      <c r="U39" s="54">
        <f t="shared" si="6"/>
        <v>0.34749425354007024</v>
      </c>
    </row>
    <row r="40" spans="1:21" x14ac:dyDescent="0.35">
      <c r="A40" s="3">
        <v>37</v>
      </c>
      <c r="B40" s="24" t="s">
        <v>3</v>
      </c>
      <c r="C40" s="55">
        <v>83042235</v>
      </c>
      <c r="D40" s="16">
        <v>9006</v>
      </c>
      <c r="E40" s="6">
        <v>9155</v>
      </c>
      <c r="F40" s="6">
        <v>10254</v>
      </c>
      <c r="G40" s="6">
        <v>11555</v>
      </c>
      <c r="H40" s="6">
        <v>11625</v>
      </c>
      <c r="J40" s="68">
        <f>1000000*D40/$C40</f>
        <v>108.45083829933046</v>
      </c>
      <c r="K40" s="70">
        <f>1000000*F40/$C40</f>
        <v>123.47933554534028</v>
      </c>
      <c r="L40" s="70">
        <f>1000000*G40/$C40</f>
        <v>139.14606224170146</v>
      </c>
      <c r="M40" s="70">
        <f>1000000*H40/$C40</f>
        <v>139.98900679876934</v>
      </c>
      <c r="O40" s="67">
        <f>F40/$D40</f>
        <v>1.1385742838107928</v>
      </c>
      <c r="P40" s="61">
        <f>G40/$D40</f>
        <v>1.2830335332000888</v>
      </c>
      <c r="Q40" s="54">
        <f>H40/$D40</f>
        <v>1.2908061292471686</v>
      </c>
      <c r="S40" s="54">
        <f t="shared" si="4"/>
        <v>0.27702075688790162</v>
      </c>
      <c r="T40" s="54">
        <f t="shared" si="5"/>
        <v>0.31216840704502663</v>
      </c>
      <c r="U40" s="54">
        <f t="shared" si="6"/>
        <v>0.3140595181218897</v>
      </c>
    </row>
    <row r="41" spans="1:21" x14ac:dyDescent="0.35">
      <c r="A41" s="3">
        <v>38</v>
      </c>
      <c r="B41" s="24" t="s">
        <v>20</v>
      </c>
      <c r="C41" s="55">
        <v>146716295</v>
      </c>
      <c r="D41" s="15">
        <v>9668</v>
      </c>
      <c r="E41" s="6">
        <v>9912</v>
      </c>
      <c r="F41" s="6">
        <v>14138</v>
      </c>
      <c r="G41" s="6">
        <v>19105</v>
      </c>
      <c r="H41" s="6">
        <v>19105</v>
      </c>
      <c r="J41" s="65">
        <f>1000000*D41/$C41</f>
        <v>65.895884298332376</v>
      </c>
      <c r="K41" s="70">
        <f>1000000*F41/$C41</f>
        <v>96.36284776684144</v>
      </c>
      <c r="L41" s="70">
        <f>1000000*G41/$C41</f>
        <v>130.21730135701696</v>
      </c>
      <c r="M41" s="70">
        <f>1000000*H41/$C41</f>
        <v>130.21730135701696</v>
      </c>
      <c r="O41" s="54">
        <f>F41/$D41</f>
        <v>1.4623500206868019</v>
      </c>
      <c r="P41" s="61">
        <f>G41/$D41</f>
        <v>1.9761067438973934</v>
      </c>
      <c r="Q41" s="54">
        <f>H41/$D41</f>
        <v>1.9761067438973934</v>
      </c>
      <c r="S41" s="54">
        <f t="shared" si="4"/>
        <v>0.21618604365134539</v>
      </c>
      <c r="T41" s="54">
        <f t="shared" si="5"/>
        <v>0.292137103123423</v>
      </c>
      <c r="U41" s="54">
        <f t="shared" si="6"/>
        <v>0.292137103123423</v>
      </c>
    </row>
    <row r="42" spans="1:21" x14ac:dyDescent="0.35">
      <c r="A42" s="3">
        <v>39</v>
      </c>
      <c r="B42" s="24" t="s">
        <v>8</v>
      </c>
      <c r="C42" s="55">
        <v>5789957</v>
      </c>
      <c r="D42" s="16">
        <v>606</v>
      </c>
      <c r="E42" s="6">
        <v>627</v>
      </c>
      <c r="F42" s="6">
        <v>636</v>
      </c>
      <c r="G42" s="6">
        <v>639</v>
      </c>
      <c r="H42" s="6">
        <v>639</v>
      </c>
      <c r="J42" s="68">
        <f>1000000*D42/$C42</f>
        <v>104.66398973256624</v>
      </c>
      <c r="K42" s="70">
        <f>1000000*F42/$C42</f>
        <v>109.84537536289129</v>
      </c>
      <c r="L42" s="70">
        <f>1000000*G42/$C42</f>
        <v>110.3635139259238</v>
      </c>
      <c r="M42" s="70">
        <f>1000000*H42/$C42</f>
        <v>110.3635139259238</v>
      </c>
      <c r="O42" s="60">
        <f>F42/$D42</f>
        <v>1.0495049504950495</v>
      </c>
      <c r="P42" s="63">
        <f>G42/$D42</f>
        <v>1.0544554455445545</v>
      </c>
      <c r="Q42" s="63">
        <f>H42/$D42</f>
        <v>1.0544554455445545</v>
      </c>
      <c r="S42" s="54">
        <f t="shared" si="4"/>
        <v>0.24643353391297157</v>
      </c>
      <c r="T42" s="54">
        <f t="shared" si="5"/>
        <v>0.24759595624274974</v>
      </c>
      <c r="U42" s="54">
        <f t="shared" si="6"/>
        <v>0.24759595624274974</v>
      </c>
    </row>
    <row r="43" spans="1:21" x14ac:dyDescent="0.35">
      <c r="A43" s="3">
        <v>40</v>
      </c>
      <c r="B43" s="24" t="s">
        <v>4</v>
      </c>
      <c r="C43" s="55">
        <v>8822267</v>
      </c>
      <c r="D43" s="16">
        <v>705</v>
      </c>
      <c r="E43" s="6">
        <v>707</v>
      </c>
      <c r="F43" s="6">
        <v>734</v>
      </c>
      <c r="G43" s="6">
        <v>874</v>
      </c>
      <c r="H43" s="6">
        <v>884</v>
      </c>
      <c r="J43" s="68">
        <f>1000000*D43/$C43</f>
        <v>79.911433195118676</v>
      </c>
      <c r="K43" s="70">
        <f>1000000*F43/$C43</f>
        <v>83.198570163428514</v>
      </c>
      <c r="L43" s="70">
        <f>1000000*G43/$C43</f>
        <v>99.067507251820871</v>
      </c>
      <c r="M43" s="70">
        <f>1000000*H43/$C43</f>
        <v>100.20100275813462</v>
      </c>
      <c r="O43" s="60">
        <f>F43/$D43</f>
        <v>1.0411347517730496</v>
      </c>
      <c r="P43" s="61">
        <f>G43/$D43</f>
        <v>1.2397163120567376</v>
      </c>
      <c r="Q43" s="54">
        <f>H43/$D43</f>
        <v>1.2539007092198582</v>
      </c>
      <c r="S43" s="54">
        <f t="shared" si="4"/>
        <v>0.18665253402016632</v>
      </c>
      <c r="T43" s="54">
        <f t="shared" si="5"/>
        <v>0.22225383478695551</v>
      </c>
      <c r="U43" s="54">
        <f t="shared" si="6"/>
        <v>0.22479678484172619</v>
      </c>
    </row>
    <row r="44" spans="1:21" x14ac:dyDescent="0.35">
      <c r="A44" s="3">
        <v>41</v>
      </c>
      <c r="B44" s="23" t="s">
        <v>45</v>
      </c>
      <c r="C44" s="7">
        <v>3193694</v>
      </c>
      <c r="D44" s="16">
        <v>153</v>
      </c>
      <c r="E44" s="6">
        <v>159</v>
      </c>
      <c r="F44" s="6">
        <v>259</v>
      </c>
      <c r="G44" s="6">
        <v>286</v>
      </c>
      <c r="H44" s="6">
        <v>286</v>
      </c>
      <c r="J44" s="69">
        <f>1000000*D44/$C44</f>
        <v>47.906906547715593</v>
      </c>
      <c r="K44" s="69">
        <f>1000000*F44/$C44</f>
        <v>81.097312391230972</v>
      </c>
      <c r="L44" s="69">
        <f>1000000*G44/$C44</f>
        <v>89.551472370239608</v>
      </c>
      <c r="M44" s="69">
        <f>1000000*H44/$C44</f>
        <v>89.551472370239608</v>
      </c>
      <c r="O44" s="54">
        <f>F44/$D44</f>
        <v>1.6928104575163399</v>
      </c>
      <c r="P44" s="61">
        <f>G44/$D44</f>
        <v>1.869281045751634</v>
      </c>
      <c r="Q44" s="54">
        <f>H44/$D44</f>
        <v>1.869281045751634</v>
      </c>
      <c r="S44" s="54">
        <f t="shared" si="4"/>
        <v>0.18193844954684152</v>
      </c>
      <c r="T44" s="54">
        <f t="shared" si="5"/>
        <v>0.20090500606330763</v>
      </c>
      <c r="U44" s="54">
        <f t="shared" si="6"/>
        <v>0.20090500606330763</v>
      </c>
    </row>
    <row r="45" spans="1:21" x14ac:dyDescent="0.35">
      <c r="A45" s="3">
        <v>42</v>
      </c>
      <c r="B45" s="28" t="s">
        <v>37</v>
      </c>
      <c r="C45" s="7">
        <v>1048999</v>
      </c>
      <c r="D45" s="16">
        <v>55</v>
      </c>
      <c r="E45" s="6">
        <v>58</v>
      </c>
      <c r="F45" s="6">
        <v>79</v>
      </c>
      <c r="G45" s="6">
        <v>93</v>
      </c>
      <c r="H45" s="6">
        <v>93</v>
      </c>
      <c r="J45" s="69">
        <f>1000000*D45/$C45</f>
        <v>52.430936540454283</v>
      </c>
      <c r="K45" s="69">
        <f>1000000*F45/$C45</f>
        <v>75.309890667197962</v>
      </c>
      <c r="L45" s="69">
        <f>1000000*G45/$C45</f>
        <v>88.655947241131784</v>
      </c>
      <c r="M45" s="69">
        <f>1000000*H45/$C45</f>
        <v>88.655947241131784</v>
      </c>
      <c r="O45" s="54">
        <f>F45/$D45</f>
        <v>1.4363636363636363</v>
      </c>
      <c r="P45" s="61">
        <f>G45/$D45</f>
        <v>1.6909090909090909</v>
      </c>
      <c r="Q45" s="54">
        <f>H45/$D45</f>
        <v>1.6909090909090909</v>
      </c>
      <c r="S45" s="54">
        <f t="shared" si="4"/>
        <v>0.16895460946266472</v>
      </c>
      <c r="T45" s="54">
        <f t="shared" si="5"/>
        <v>0.19889593265857999</v>
      </c>
      <c r="U45" s="54">
        <f t="shared" si="6"/>
        <v>0.19889593265857999</v>
      </c>
    </row>
    <row r="46" spans="1:21" x14ac:dyDescent="0.35">
      <c r="A46" s="3">
        <v>43</v>
      </c>
      <c r="B46" s="24" t="s">
        <v>11</v>
      </c>
      <c r="C46" s="7">
        <v>9778371</v>
      </c>
      <c r="D46" s="6">
        <v>587</v>
      </c>
      <c r="E46" s="16">
        <v>581</v>
      </c>
      <c r="F46" s="6">
        <v>599</v>
      </c>
      <c r="G46" s="6">
        <v>602</v>
      </c>
      <c r="H46" s="6">
        <v>602</v>
      </c>
      <c r="J46" s="70">
        <f>1000000*D46/$C46</f>
        <v>60.030448834473553</v>
      </c>
      <c r="K46" s="69">
        <f>1000000*F46/$C46</f>
        <v>61.257647107069268</v>
      </c>
      <c r="L46" s="69">
        <f>1000000*G46/$C46</f>
        <v>61.564446675218193</v>
      </c>
      <c r="M46" s="69">
        <f>1000000*H46/$C46</f>
        <v>61.564446675218193</v>
      </c>
      <c r="O46" s="60">
        <f>F46/$D46</f>
        <v>1.020442930153322</v>
      </c>
      <c r="P46" s="60">
        <f>G46/$D46</f>
        <v>1.0255536626916524</v>
      </c>
      <c r="Q46" s="67">
        <f>H46/$D46</f>
        <v>1.0255536626916524</v>
      </c>
      <c r="S46" s="54">
        <f t="shared" si="4"/>
        <v>0.13742898511582319</v>
      </c>
      <c r="T46" s="54">
        <f t="shared" si="5"/>
        <v>0.13811727719486738</v>
      </c>
      <c r="U46" s="54">
        <f t="shared" si="6"/>
        <v>0.13811727719486738</v>
      </c>
    </row>
    <row r="47" spans="1:21" x14ac:dyDescent="0.35">
      <c r="A47" s="3">
        <v>44</v>
      </c>
      <c r="B47" s="24" t="s">
        <v>46</v>
      </c>
      <c r="C47" s="7">
        <v>9408405</v>
      </c>
      <c r="D47" s="16">
        <v>405</v>
      </c>
      <c r="E47" s="6">
        <v>414</v>
      </c>
      <c r="F47" s="6">
        <v>495</v>
      </c>
      <c r="G47" s="6">
        <v>564</v>
      </c>
      <c r="H47" s="6">
        <v>564</v>
      </c>
      <c r="J47" s="71">
        <f>1000000*D47/$C47</f>
        <v>43.046616296811202</v>
      </c>
      <c r="K47" s="71">
        <f>1000000*F47/$C47</f>
        <v>52.612531029435914</v>
      </c>
      <c r="L47" s="69">
        <f>1000000*G47/$C47</f>
        <v>59.946398991114862</v>
      </c>
      <c r="M47" s="69">
        <f>1000000*H47/$C47</f>
        <v>59.946398991114862</v>
      </c>
      <c r="O47" s="54">
        <f>F47/$D47</f>
        <v>1.2222222222222223</v>
      </c>
      <c r="P47" s="61">
        <f>G47/$D47</f>
        <v>1.3925925925925926</v>
      </c>
      <c r="Q47" s="54">
        <f>H47/$D47</f>
        <v>1.3925925925925926</v>
      </c>
      <c r="S47" s="54">
        <f t="shared" si="4"/>
        <v>0.11803402652916652</v>
      </c>
      <c r="T47" s="54">
        <f t="shared" si="5"/>
        <v>0.13448725446959578</v>
      </c>
      <c r="U47" s="54">
        <f t="shared" si="6"/>
        <v>0.13448725446959578</v>
      </c>
    </row>
    <row r="48" spans="1:21" x14ac:dyDescent="0.35">
      <c r="A48" s="3">
        <v>45</v>
      </c>
      <c r="B48" s="24" t="s">
        <v>36</v>
      </c>
      <c r="C48" s="7">
        <v>5537519</v>
      </c>
      <c r="D48" s="6">
        <v>328</v>
      </c>
      <c r="E48" s="16">
        <v>317</v>
      </c>
      <c r="F48" s="6">
        <v>318</v>
      </c>
      <c r="G48" s="6">
        <v>318</v>
      </c>
      <c r="H48" s="6">
        <v>318</v>
      </c>
      <c r="J48" s="70">
        <f>1000000*D48/$C48</f>
        <v>59.232302408352908</v>
      </c>
      <c r="K48" s="69">
        <f>1000000*F48/$C48</f>
        <v>57.426439530049471</v>
      </c>
      <c r="L48" s="69">
        <f>1000000*G48/$C48</f>
        <v>57.426439530049471</v>
      </c>
      <c r="M48" s="69">
        <f>1000000*H48/$C48</f>
        <v>57.426439530049471</v>
      </c>
      <c r="O48" s="60">
        <f>F48/$D48</f>
        <v>0.96951219512195119</v>
      </c>
      <c r="P48" s="60">
        <f>G48/$D48</f>
        <v>0.96951219512195119</v>
      </c>
      <c r="Q48" s="60">
        <f>H48/$D48</f>
        <v>0.96951219512195119</v>
      </c>
      <c r="S48" s="54">
        <f t="shared" si="4"/>
        <v>0.12883383016059605</v>
      </c>
      <c r="T48" s="54">
        <f t="shared" si="5"/>
        <v>0.12883383016059605</v>
      </c>
      <c r="U48" s="54">
        <f t="shared" si="6"/>
        <v>0.12883383016059605</v>
      </c>
    </row>
    <row r="49" spans="1:21" x14ac:dyDescent="0.35">
      <c r="A49" s="3">
        <v>46</v>
      </c>
      <c r="B49" s="24" t="s">
        <v>41</v>
      </c>
      <c r="C49" s="7">
        <v>1319133</v>
      </c>
      <c r="D49" s="16">
        <v>69</v>
      </c>
      <c r="E49" s="6">
        <v>72</v>
      </c>
      <c r="F49" s="6">
        <v>72</v>
      </c>
      <c r="G49" s="6">
        <v>72</v>
      </c>
      <c r="H49" s="6">
        <v>72</v>
      </c>
      <c r="J49" s="69">
        <f>1000000*D49/$C49</f>
        <v>52.307083516218604</v>
      </c>
      <c r="K49" s="69">
        <f>1000000*F49/$C49</f>
        <v>54.581304538662891</v>
      </c>
      <c r="L49" s="71">
        <f>1000000*G49/$C49</f>
        <v>54.581304538662891</v>
      </c>
      <c r="M49" s="71">
        <f>1000000*H49/$C49</f>
        <v>54.581304538662891</v>
      </c>
      <c r="O49" s="60">
        <f>F49/$D49</f>
        <v>1.0434782608695652</v>
      </c>
      <c r="P49" s="60">
        <f>G49/$D49</f>
        <v>1.0434782608695652</v>
      </c>
      <c r="Q49" s="63">
        <f>H49/$D49</f>
        <v>1.0434782608695652</v>
      </c>
      <c r="S49" s="54">
        <f t="shared" si="4"/>
        <v>0.12245088806521394</v>
      </c>
      <c r="T49" s="54">
        <f t="shared" si="5"/>
        <v>0.12245088806521394</v>
      </c>
      <c r="U49" s="54">
        <f t="shared" si="6"/>
        <v>0.12245088806521394</v>
      </c>
    </row>
    <row r="50" spans="1:21" x14ac:dyDescent="0.35">
      <c r="A50" s="3">
        <v>47</v>
      </c>
      <c r="B50" s="24" t="s">
        <v>38</v>
      </c>
      <c r="C50" s="7">
        <v>3482041</v>
      </c>
      <c r="D50" s="6">
        <v>189</v>
      </c>
      <c r="E50" s="16">
        <v>178</v>
      </c>
      <c r="F50" s="6">
        <v>185</v>
      </c>
      <c r="G50" s="6">
        <v>188</v>
      </c>
      <c r="H50" s="6">
        <v>188</v>
      </c>
      <c r="J50" s="70">
        <f>1000000*D50/$C50</f>
        <v>54.278510792951607</v>
      </c>
      <c r="K50" s="71">
        <f>1000000*F50/$C50</f>
        <v>53.129759241778025</v>
      </c>
      <c r="L50" s="71">
        <f>1000000*G50/$C50</f>
        <v>53.991322905158214</v>
      </c>
      <c r="M50" s="71">
        <f>1000000*H50/$C50</f>
        <v>53.991322905158214</v>
      </c>
      <c r="O50" s="60">
        <f>F50/$D50</f>
        <v>0.97883597883597884</v>
      </c>
      <c r="P50" s="60">
        <f>G50/$D50</f>
        <v>0.99470899470899465</v>
      </c>
      <c r="Q50" s="60">
        <f>H50/$D50</f>
        <v>0.99470899470899465</v>
      </c>
      <c r="S50" s="54">
        <f t="shared" si="4"/>
        <v>0.11919440652500943</v>
      </c>
      <c r="T50" s="54">
        <f t="shared" si="5"/>
        <v>0.12112728879298257</v>
      </c>
      <c r="U50" s="54">
        <f t="shared" si="6"/>
        <v>0.12112728879298257</v>
      </c>
    </row>
    <row r="51" spans="1:21" x14ac:dyDescent="0.35">
      <c r="A51" s="3">
        <v>48</v>
      </c>
      <c r="B51" s="24" t="s">
        <v>40</v>
      </c>
      <c r="C51" s="7">
        <v>2084301</v>
      </c>
      <c r="D51" s="6">
        <v>111</v>
      </c>
      <c r="E51" s="6">
        <v>112</v>
      </c>
      <c r="F51" s="6">
        <v>112</v>
      </c>
      <c r="G51" s="6">
        <v>112</v>
      </c>
      <c r="H51" s="6">
        <v>112</v>
      </c>
      <c r="J51" s="69">
        <f>1000000*D51/$C51</f>
        <v>53.255263994979614</v>
      </c>
      <c r="K51" s="71">
        <f>1000000*F51/$C51</f>
        <v>53.735041148087539</v>
      </c>
      <c r="L51" s="71">
        <f>1000000*G51/$C51</f>
        <v>53.735041148087539</v>
      </c>
      <c r="M51" s="71">
        <f>1000000*H51/$C51</f>
        <v>53.735041148087539</v>
      </c>
      <c r="O51" s="60">
        <f>F51/$D51</f>
        <v>1.0090090090090089</v>
      </c>
      <c r="P51" s="60">
        <f>G51/$D51</f>
        <v>1.0090090090090089</v>
      </c>
      <c r="Q51" s="67">
        <f>H51/$D51</f>
        <v>1.0090090090090089</v>
      </c>
      <c r="S51" s="54">
        <f t="shared" si="4"/>
        <v>0.12055233132332392</v>
      </c>
      <c r="T51" s="54">
        <f t="shared" si="5"/>
        <v>0.12055233132332392</v>
      </c>
      <c r="U51" s="54">
        <f t="shared" si="6"/>
        <v>0.12055233132332392</v>
      </c>
    </row>
    <row r="52" spans="1:21" x14ac:dyDescent="0.35">
      <c r="A52" s="3">
        <v>49</v>
      </c>
      <c r="B52" s="24" t="s">
        <v>16</v>
      </c>
      <c r="C52" s="55">
        <v>5367580</v>
      </c>
      <c r="D52" s="6">
        <v>251</v>
      </c>
      <c r="E52" s="16">
        <v>244</v>
      </c>
      <c r="F52" s="6">
        <v>245</v>
      </c>
      <c r="G52" s="6">
        <v>245</v>
      </c>
      <c r="H52" s="6">
        <v>245</v>
      </c>
      <c r="J52" s="71">
        <f>1000000*D52/$C52</f>
        <v>46.762228043177743</v>
      </c>
      <c r="K52" s="71">
        <f>1000000*F52/$C52</f>
        <v>45.644405858878677</v>
      </c>
      <c r="L52" s="71">
        <f>1000000*G52/$C52</f>
        <v>45.644405858878677</v>
      </c>
      <c r="M52" s="71">
        <f>1000000*H52/$C52</f>
        <v>45.644405858878677</v>
      </c>
      <c r="O52" s="60">
        <f>F52/$D52</f>
        <v>0.9760956175298805</v>
      </c>
      <c r="P52" s="60">
        <f>G52/$D52</f>
        <v>0.9760956175298805</v>
      </c>
      <c r="Q52" s="60">
        <f>H52/$D52</f>
        <v>0.9760956175298805</v>
      </c>
      <c r="S52" s="54">
        <f t="shared" si="4"/>
        <v>0.10240132733855083</v>
      </c>
      <c r="T52" s="54">
        <f t="shared" si="5"/>
        <v>0.10240132733855083</v>
      </c>
      <c r="U52" s="54">
        <f t="shared" si="6"/>
        <v>0.10240132733855083</v>
      </c>
    </row>
    <row r="53" spans="1:21" x14ac:dyDescent="0.35">
      <c r="A53" s="3">
        <v>50</v>
      </c>
      <c r="B53" s="24" t="s">
        <v>48</v>
      </c>
      <c r="C53" s="7">
        <v>7001444</v>
      </c>
      <c r="D53" s="6">
        <v>287</v>
      </c>
      <c r="E53" s="16">
        <v>269</v>
      </c>
      <c r="F53" s="6">
        <v>274</v>
      </c>
      <c r="G53" s="6">
        <v>274</v>
      </c>
      <c r="H53" s="6">
        <v>274</v>
      </c>
      <c r="J53" s="71">
        <f>1000000*D53/$C53</f>
        <v>40.991544030060084</v>
      </c>
      <c r="K53" s="71">
        <f>1000000*F53/$C53</f>
        <v>39.134784195945862</v>
      </c>
      <c r="L53" s="71">
        <f>1000000*G53/$C53</f>
        <v>39.134784195945862</v>
      </c>
      <c r="M53" s="71">
        <f>1000000*H53/$C53</f>
        <v>39.134784195945862</v>
      </c>
      <c r="O53" s="60">
        <f>F53/$D53</f>
        <v>0.95470383275261328</v>
      </c>
      <c r="P53" s="60">
        <f>G53/$D53</f>
        <v>0.95470383275261328</v>
      </c>
      <c r="Q53" s="60">
        <f>H53/$D53</f>
        <v>0.95470383275261328</v>
      </c>
      <c r="S53" s="54">
        <f t="shared" si="4"/>
        <v>8.7797261709631258E-2</v>
      </c>
      <c r="T53" s="54">
        <f t="shared" si="5"/>
        <v>8.7797261709631258E-2</v>
      </c>
      <c r="U53" s="54">
        <f t="shared" si="6"/>
        <v>8.7797261709631258E-2</v>
      </c>
    </row>
    <row r="54" spans="1:21" x14ac:dyDescent="0.35">
      <c r="B54" s="24" t="s">
        <v>59</v>
      </c>
      <c r="C54" s="7">
        <f>SUM(C4:C53)</f>
        <v>1791575167</v>
      </c>
      <c r="D54" s="6">
        <f t="shared" ref="D54:H54" si="7">SUM(D4:D53)</f>
        <v>468355</v>
      </c>
      <c r="E54" s="6">
        <f t="shared" si="7"/>
        <v>485687</v>
      </c>
      <c r="F54" s="6">
        <f t="shared" si="7"/>
        <v>827910</v>
      </c>
      <c r="G54" s="6">
        <f t="shared" si="7"/>
        <v>962491</v>
      </c>
      <c r="H54" s="6">
        <f t="shared" si="7"/>
        <v>1508366</v>
      </c>
      <c r="J54" s="68">
        <f>1000000*D54/$C54</f>
        <v>261.42079251090667</v>
      </c>
      <c r="K54" s="68">
        <f>1000000*F54/$C54</f>
        <v>462.11290223805611</v>
      </c>
      <c r="L54" s="72">
        <f>1000000*G54/$C54</f>
        <v>537.23171526857857</v>
      </c>
      <c r="M54" s="68">
        <f>1000000*H54/$C54</f>
        <v>841.9216942629123</v>
      </c>
      <c r="O54" s="54">
        <f>F54/$D54</f>
        <v>1.7676975798272678</v>
      </c>
      <c r="P54" s="54">
        <f>G54/$D54</f>
        <v>2.0550458519712613</v>
      </c>
      <c r="Q54" s="54">
        <f>H54/$D54</f>
        <v>3.2205613263443329</v>
      </c>
      <c r="S54" s="54">
        <f t="shared" ref="S54" si="8">K54/$J$57</f>
        <v>1.0367310884876404</v>
      </c>
      <c r="T54" s="54">
        <f t="shared" ref="T54" si="9">L54/$J$57</f>
        <v>1.2052570232145492</v>
      </c>
      <c r="U54" s="54">
        <f t="shared" ref="U54" si="10">M54/$J$57</f>
        <v>1.8888163266753004</v>
      </c>
    </row>
    <row r="55" spans="1:21" x14ac:dyDescent="0.35">
      <c r="B55" s="5" t="s">
        <v>43</v>
      </c>
      <c r="C55" s="7">
        <v>57725606</v>
      </c>
      <c r="D55" s="6">
        <v>2844</v>
      </c>
      <c r="E55" s="6"/>
      <c r="F55" s="6"/>
      <c r="G55" s="6"/>
      <c r="H55" s="6"/>
      <c r="J55" s="68">
        <f t="shared" ref="J36:J55" si="11">1000000*D55/$C55</f>
        <v>49.267564207121531</v>
      </c>
      <c r="K55" s="68">
        <f t="shared" ref="K55" si="12">1000000*F55/$C55</f>
        <v>0</v>
      </c>
      <c r="L55" s="72"/>
      <c r="M55" s="68">
        <f t="shared" ref="M55" si="13">1000000*H55/$C55</f>
        <v>0</v>
      </c>
      <c r="O55" s="54"/>
      <c r="P55" s="54"/>
      <c r="Q55" s="100"/>
      <c r="S55" s="101"/>
      <c r="T55" s="101"/>
      <c r="U55" s="101"/>
    </row>
    <row r="56" spans="1:21" x14ac:dyDescent="0.35">
      <c r="D56" s="2"/>
      <c r="E56" s="2"/>
      <c r="F56" s="2"/>
      <c r="G56" s="2"/>
      <c r="H56" s="2"/>
      <c r="L56" s="103"/>
    </row>
    <row r="57" spans="1:21" x14ac:dyDescent="0.35">
      <c r="B57" s="1" t="s">
        <v>10</v>
      </c>
      <c r="C57" s="4">
        <v>67063703</v>
      </c>
      <c r="D57" s="2">
        <v>29893</v>
      </c>
      <c r="E57" s="2"/>
      <c r="F57" s="2">
        <v>30327</v>
      </c>
      <c r="G57" s="2">
        <v>30391</v>
      </c>
      <c r="H57" s="2">
        <v>30391</v>
      </c>
      <c r="J57" s="102">
        <f>1000000*D57/$C57</f>
        <v>445.74037314939198</v>
      </c>
      <c r="K57" s="106">
        <f>1000000*F57/$C57</f>
        <v>452.21183208448838</v>
      </c>
      <c r="L57" s="106">
        <f>1000000*G57/$C57</f>
        <v>453.16614860947954</v>
      </c>
      <c r="M57" s="102">
        <f>1000000*H57/$C57</f>
        <v>453.16614860947954</v>
      </c>
    </row>
    <row r="58" spans="1:21" x14ac:dyDescent="0.35">
      <c r="D58" s="2"/>
      <c r="E58" s="2"/>
      <c r="F58" s="2"/>
      <c r="G58" s="2"/>
      <c r="H58" s="2"/>
    </row>
    <row r="59" spans="1:21" x14ac:dyDescent="0.35">
      <c r="D59" s="2"/>
      <c r="E59" s="2"/>
      <c r="F59" s="2"/>
      <c r="G59" s="2"/>
      <c r="H59" s="2"/>
    </row>
    <row r="60" spans="1:21" x14ac:dyDescent="0.35">
      <c r="D60" s="2"/>
      <c r="E60" s="2"/>
      <c r="F60" s="2"/>
      <c r="G60" s="2"/>
      <c r="H60" s="2"/>
    </row>
    <row r="61" spans="1:21" x14ac:dyDescent="0.35">
      <c r="D61" s="2"/>
      <c r="E61" s="2"/>
      <c r="F61" s="2"/>
      <c r="G61" s="2"/>
      <c r="H61" s="2"/>
    </row>
    <row r="62" spans="1:21" x14ac:dyDescent="0.35">
      <c r="D62" s="2"/>
      <c r="E62" s="2"/>
      <c r="F62" s="2"/>
      <c r="G62" s="2"/>
      <c r="H62" s="2"/>
    </row>
    <row r="63" spans="1:21" x14ac:dyDescent="0.35">
      <c r="D63" s="2"/>
      <c r="E63" s="2"/>
      <c r="F63" s="2"/>
      <c r="G63" s="2"/>
      <c r="H63" s="2"/>
    </row>
    <row r="64" spans="1:21" x14ac:dyDescent="0.35">
      <c r="D64" s="2"/>
      <c r="E64" s="2"/>
      <c r="F64" s="2"/>
      <c r="G64" s="2"/>
      <c r="H64" s="2"/>
    </row>
    <row r="65" spans="4:8" x14ac:dyDescent="0.35">
      <c r="D65" s="2"/>
      <c r="E65" s="2"/>
      <c r="F65" s="2"/>
      <c r="G65" s="2"/>
      <c r="H65" s="2"/>
    </row>
    <row r="66" spans="4:8" x14ac:dyDescent="0.35">
      <c r="D66" s="2"/>
      <c r="E66" s="2"/>
      <c r="F66" s="2"/>
      <c r="G66" s="2"/>
      <c r="H66" s="2"/>
    </row>
  </sheetData>
  <sortState ref="A4:U53">
    <sortCondition descending="1" ref="L4:L53"/>
    <sortCondition descending="1" ref="Q4:Q53"/>
    <sortCondition descending="1" ref="O4:O53"/>
    <sortCondition descending="1" ref="P4:P53"/>
    <sortCondition ref="B4:B53"/>
    <sortCondition descending="1" ref="M4:M53"/>
    <sortCondition descending="1" ref="J4:J53"/>
    <sortCondition descending="1" ref="K4:K5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Projection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2020-07-04T21:49:33Z</dcterms:modified>
</cp:coreProperties>
</file>